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BF9BBA36-A10A-47DD-8F43-95D871B10C90}" xr6:coauthVersionLast="45" xr6:coauthVersionMax="45" xr10:uidLastSave="{00000000-0000-0000-0000-000000000000}"/>
  <bookViews>
    <workbookView xWindow="-108" yWindow="-108" windowWidth="23256" windowHeight="12576" xr2:uid="{6BEACFD4-F04C-49BE-9A01-276DDB0DD8FF}"/>
  </bookViews>
  <sheets>
    <sheet name="整理" sheetId="3"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7" i="3" l="1"/>
  <c r="O27" i="3" s="1"/>
  <c r="N27" i="3"/>
  <c r="M28" i="3"/>
  <c r="N28" i="3"/>
  <c r="M29" i="3"/>
  <c r="O29" i="3" s="1"/>
  <c r="N29" i="3"/>
  <c r="M30" i="3"/>
  <c r="N30" i="3"/>
  <c r="M31" i="3"/>
  <c r="N31" i="3"/>
  <c r="M32" i="3"/>
  <c r="N32" i="3"/>
  <c r="M33" i="3"/>
  <c r="N33" i="3"/>
  <c r="M34" i="3"/>
  <c r="N34" i="3"/>
  <c r="M35" i="3"/>
  <c r="N35" i="3"/>
  <c r="M36" i="3"/>
  <c r="N36" i="3"/>
  <c r="M37" i="3"/>
  <c r="N37" i="3"/>
  <c r="M38" i="3"/>
  <c r="N38" i="3"/>
  <c r="M39" i="3"/>
  <c r="O39" i="3" s="1"/>
  <c r="N39" i="3"/>
  <c r="M40" i="3"/>
  <c r="N40" i="3"/>
  <c r="M41" i="3"/>
  <c r="N41" i="3"/>
  <c r="M42" i="3"/>
  <c r="N42" i="3"/>
  <c r="M43" i="3"/>
  <c r="N43" i="3"/>
  <c r="M44" i="3"/>
  <c r="N44" i="3"/>
  <c r="M45" i="3"/>
  <c r="O45" i="3" s="1"/>
  <c r="N45" i="3"/>
  <c r="M46" i="3"/>
  <c r="N46" i="3"/>
  <c r="M47" i="3"/>
  <c r="N47" i="3"/>
  <c r="M48" i="3"/>
  <c r="N48" i="3"/>
  <c r="M49" i="3"/>
  <c r="N49" i="3"/>
  <c r="M50" i="3"/>
  <c r="N50" i="3"/>
  <c r="M51" i="3"/>
  <c r="N51" i="3"/>
  <c r="M52" i="3"/>
  <c r="N52" i="3"/>
  <c r="M53" i="3"/>
  <c r="N53" i="3"/>
  <c r="M54" i="3"/>
  <c r="N54" i="3"/>
  <c r="M55" i="3"/>
  <c r="N55" i="3"/>
  <c r="M56" i="3"/>
  <c r="N56" i="3"/>
  <c r="M57" i="3"/>
  <c r="N57" i="3"/>
  <c r="M58" i="3"/>
  <c r="N58" i="3"/>
  <c r="M59" i="3"/>
  <c r="N59" i="3"/>
  <c r="M60" i="3"/>
  <c r="N60" i="3"/>
  <c r="M61" i="3"/>
  <c r="N61" i="3"/>
  <c r="M62" i="3"/>
  <c r="N62" i="3"/>
  <c r="M63" i="3"/>
  <c r="N63" i="3"/>
  <c r="M64" i="3"/>
  <c r="N64" i="3"/>
  <c r="M65" i="3"/>
  <c r="N65" i="3"/>
  <c r="M66" i="3"/>
  <c r="N66" i="3"/>
  <c r="M67" i="3"/>
  <c r="N67" i="3"/>
  <c r="O67" i="3"/>
  <c r="M68" i="3"/>
  <c r="N68" i="3"/>
  <c r="M69" i="3"/>
  <c r="N69" i="3"/>
  <c r="M70" i="3"/>
  <c r="N70" i="3"/>
  <c r="M71" i="3"/>
  <c r="N71" i="3"/>
  <c r="M72" i="3"/>
  <c r="N72" i="3"/>
  <c r="M73" i="3"/>
  <c r="N73" i="3"/>
  <c r="M74" i="3"/>
  <c r="N74" i="3"/>
  <c r="M75" i="3"/>
  <c r="N75" i="3"/>
  <c r="O75" i="3" s="1"/>
  <c r="N26" i="3"/>
  <c r="M26" i="3"/>
  <c r="O35" i="3" l="1"/>
  <c r="O74" i="3"/>
  <c r="O73" i="3"/>
  <c r="O72" i="3"/>
  <c r="O71" i="3"/>
  <c r="O70" i="3"/>
  <c r="O69" i="3"/>
  <c r="O68" i="3"/>
  <c r="O66" i="3"/>
  <c r="O65" i="3"/>
  <c r="O64" i="3"/>
  <c r="O63" i="3"/>
  <c r="O62" i="3"/>
  <c r="O61" i="3"/>
  <c r="O60" i="3"/>
  <c r="O59" i="3"/>
  <c r="O58" i="3"/>
  <c r="O57" i="3"/>
  <c r="O56" i="3"/>
  <c r="O55" i="3"/>
  <c r="O54" i="3"/>
  <c r="O53" i="3"/>
  <c r="O52" i="3"/>
  <c r="O51" i="3"/>
  <c r="O50" i="3"/>
  <c r="O49" i="3"/>
  <c r="O48" i="3"/>
  <c r="O47" i="3"/>
  <c r="O46" i="3"/>
  <c r="O44" i="3"/>
  <c r="O43" i="3"/>
  <c r="O42" i="3"/>
  <c r="O41" i="3"/>
  <c r="O40" i="3"/>
  <c r="O38" i="3"/>
  <c r="O37" i="3"/>
  <c r="O36" i="3"/>
  <c r="O34" i="3"/>
  <c r="O33" i="3"/>
  <c r="O32" i="3"/>
  <c r="O31" i="3"/>
  <c r="O30" i="3"/>
  <c r="O28" i="3"/>
  <c r="O26" i="3"/>
  <c r="J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76" i="3" s="1"/>
  <c r="I36" i="3"/>
  <c r="I35" i="3"/>
  <c r="I34" i="3"/>
  <c r="I33" i="3"/>
  <c r="I32" i="3"/>
  <c r="I31" i="3"/>
  <c r="I30" i="3"/>
  <c r="I29" i="3"/>
  <c r="I28" i="3"/>
  <c r="I27" i="3"/>
  <c r="I2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alcChain>
</file>

<file path=xl/sharedStrings.xml><?xml version="1.0" encoding="utf-8"?>
<sst xmlns="http://schemas.openxmlformats.org/spreadsheetml/2006/main" count="285" uniqueCount="185">
  <si>
    <t>業種</t>
    <rPh sb="0" eb="2">
      <t>ギョウシュ</t>
    </rPh>
    <phoneticPr fontId="3"/>
  </si>
  <si>
    <t>水産・農林業</t>
    <phoneticPr fontId="3"/>
  </si>
  <si>
    <t>コード</t>
    <phoneticPr fontId="3"/>
  </si>
  <si>
    <t>銘柄名</t>
    <rPh sb="0" eb="2">
      <t>メイガラ</t>
    </rPh>
    <rPh sb="2" eb="3">
      <t>メイ</t>
    </rPh>
    <phoneticPr fontId="3"/>
  </si>
  <si>
    <t>ホクト</t>
    <phoneticPr fontId="3"/>
  </si>
  <si>
    <t>上場市場</t>
    <rPh sb="0" eb="2">
      <t>ジョウジョウ</t>
    </rPh>
    <rPh sb="2" eb="4">
      <t>シジョウ</t>
    </rPh>
    <phoneticPr fontId="3"/>
  </si>
  <si>
    <t>東1</t>
    <rPh sb="0" eb="1">
      <t>ヒガシ</t>
    </rPh>
    <phoneticPr fontId="3"/>
  </si>
  <si>
    <t>アクシーズ</t>
    <phoneticPr fontId="3"/>
  </si>
  <si>
    <t>JQ</t>
    <phoneticPr fontId="3"/>
  </si>
  <si>
    <t>鉱業</t>
    <rPh sb="0" eb="2">
      <t>コウギョウ</t>
    </rPh>
    <phoneticPr fontId="3"/>
  </si>
  <si>
    <t>三井松島HLD</t>
    <rPh sb="0" eb="2">
      <t>ミツイ</t>
    </rPh>
    <rPh sb="2" eb="4">
      <t>マツシマ</t>
    </rPh>
    <phoneticPr fontId="3"/>
  </si>
  <si>
    <t>東2</t>
    <rPh sb="0" eb="1">
      <t>ヒガシ</t>
    </rPh>
    <phoneticPr fontId="3"/>
  </si>
  <si>
    <t>大東建託</t>
    <rPh sb="0" eb="2">
      <t>ダイトウ</t>
    </rPh>
    <rPh sb="2" eb="4">
      <t>ケンタク</t>
    </rPh>
    <phoneticPr fontId="3"/>
  </si>
  <si>
    <t>イチケン</t>
    <phoneticPr fontId="3"/>
  </si>
  <si>
    <t>長谷工コーポ</t>
    <rPh sb="0" eb="3">
      <t>ハセコウ</t>
    </rPh>
    <phoneticPr fontId="3"/>
  </si>
  <si>
    <t>オリックス</t>
    <phoneticPr fontId="3"/>
  </si>
  <si>
    <t>シキボウ</t>
    <phoneticPr fontId="3"/>
  </si>
  <si>
    <t>繊維製品</t>
    <rPh sb="0" eb="2">
      <t>センイ</t>
    </rPh>
    <rPh sb="2" eb="4">
      <t>セイヒン</t>
    </rPh>
    <phoneticPr fontId="3"/>
  </si>
  <si>
    <t>自重堂</t>
    <rPh sb="0" eb="3">
      <t>ジチョウドウ</t>
    </rPh>
    <phoneticPr fontId="3"/>
  </si>
  <si>
    <t>化学</t>
    <rPh sb="0" eb="2">
      <t>カガク</t>
    </rPh>
    <phoneticPr fontId="3"/>
  </si>
  <si>
    <t>三菱ケミカルHLD</t>
    <rPh sb="0" eb="2">
      <t>ミツビシ</t>
    </rPh>
    <phoneticPr fontId="3"/>
  </si>
  <si>
    <t>医薬品</t>
    <rPh sb="0" eb="3">
      <t>イヤクヒン</t>
    </rPh>
    <phoneticPr fontId="3"/>
  </si>
  <si>
    <t>キョーリン製薬HLD</t>
    <rPh sb="5" eb="7">
      <t>セイヤク</t>
    </rPh>
    <phoneticPr fontId="3"/>
  </si>
  <si>
    <t>出光興産</t>
    <rPh sb="0" eb="2">
      <t>イデミツ</t>
    </rPh>
    <rPh sb="2" eb="4">
      <t>コウサン</t>
    </rPh>
    <phoneticPr fontId="3"/>
  </si>
  <si>
    <t>石油・石炭製品</t>
    <rPh sb="0" eb="2">
      <t>セキユ</t>
    </rPh>
    <rPh sb="3" eb="5">
      <t>セキタン</t>
    </rPh>
    <rPh sb="5" eb="7">
      <t>セイヒン</t>
    </rPh>
    <phoneticPr fontId="3"/>
  </si>
  <si>
    <t>ＪＸＴＧホールディングス</t>
    <phoneticPr fontId="3"/>
  </si>
  <si>
    <t>ブリヂストン</t>
    <phoneticPr fontId="3"/>
  </si>
  <si>
    <t>黒崎播磨</t>
    <rPh sb="0" eb="2">
      <t>クロサキ</t>
    </rPh>
    <rPh sb="2" eb="4">
      <t>ハリマ</t>
    </rPh>
    <phoneticPr fontId="3"/>
  </si>
  <si>
    <t>ガラス・土石製品</t>
    <rPh sb="4" eb="5">
      <t>ツチ</t>
    </rPh>
    <rPh sb="5" eb="6">
      <t>イシ</t>
    </rPh>
    <rPh sb="6" eb="8">
      <t>セイヒン</t>
    </rPh>
    <phoneticPr fontId="3"/>
  </si>
  <si>
    <t>新家工業</t>
    <rPh sb="0" eb="1">
      <t>シン</t>
    </rPh>
    <rPh sb="1" eb="2">
      <t>イエ</t>
    </rPh>
    <rPh sb="2" eb="4">
      <t>コウギョウ</t>
    </rPh>
    <phoneticPr fontId="3"/>
  </si>
  <si>
    <t>鋼鉄</t>
    <rPh sb="0" eb="2">
      <t>コウテツ</t>
    </rPh>
    <phoneticPr fontId="3"/>
  </si>
  <si>
    <t>エヌ・アイシ・オートテック</t>
    <phoneticPr fontId="3"/>
  </si>
  <si>
    <t>非金属</t>
    <rPh sb="0" eb="1">
      <t>ヒ</t>
    </rPh>
    <rPh sb="1" eb="3">
      <t>キンゾク</t>
    </rPh>
    <phoneticPr fontId="3"/>
  </si>
  <si>
    <t>金属</t>
    <rPh sb="0" eb="2">
      <t>キンゾク</t>
    </rPh>
    <phoneticPr fontId="3"/>
  </si>
  <si>
    <t>サンコール</t>
    <phoneticPr fontId="3"/>
  </si>
  <si>
    <t>機械</t>
    <rPh sb="0" eb="2">
      <t>キカイ</t>
    </rPh>
    <phoneticPr fontId="3"/>
  </si>
  <si>
    <t>油研工業</t>
    <rPh sb="0" eb="2">
      <t>ユケン</t>
    </rPh>
    <rPh sb="2" eb="4">
      <t>コウギョウ</t>
    </rPh>
    <phoneticPr fontId="3"/>
  </si>
  <si>
    <t>キヤノン</t>
    <phoneticPr fontId="3"/>
  </si>
  <si>
    <t>オーデリック</t>
    <phoneticPr fontId="3"/>
  </si>
  <si>
    <t>輸送用機器</t>
    <rPh sb="0" eb="3">
      <t>ユソウヨウ</t>
    </rPh>
    <rPh sb="3" eb="5">
      <t>キキ</t>
    </rPh>
    <phoneticPr fontId="3"/>
  </si>
  <si>
    <t>スバル</t>
    <phoneticPr fontId="3"/>
  </si>
  <si>
    <t>永大産業</t>
    <rPh sb="0" eb="2">
      <t>エイダイ</t>
    </rPh>
    <rPh sb="2" eb="4">
      <t>サンギョウ</t>
    </rPh>
    <phoneticPr fontId="3"/>
  </si>
  <si>
    <t>その他製品</t>
    <rPh sb="2" eb="3">
      <t>タ</t>
    </rPh>
    <rPh sb="3" eb="5">
      <t>セイヒン</t>
    </rPh>
    <phoneticPr fontId="3"/>
  </si>
  <si>
    <t>コマニー</t>
    <phoneticPr fontId="3"/>
  </si>
  <si>
    <t>倉庫業</t>
    <rPh sb="0" eb="2">
      <t>ソウコ</t>
    </rPh>
    <rPh sb="2" eb="3">
      <t>ギョウ</t>
    </rPh>
    <phoneticPr fontId="3"/>
  </si>
  <si>
    <t>ケイヒン</t>
    <phoneticPr fontId="3"/>
  </si>
  <si>
    <t>沖縄セルラー電話</t>
    <rPh sb="0" eb="2">
      <t>オキナワ</t>
    </rPh>
    <rPh sb="6" eb="8">
      <t>デンワ</t>
    </rPh>
    <phoneticPr fontId="3"/>
  </si>
  <si>
    <t>リコーリース</t>
    <phoneticPr fontId="3"/>
  </si>
  <si>
    <t>三菱UFJリース</t>
    <rPh sb="0" eb="2">
      <t>ミツビシ</t>
    </rPh>
    <phoneticPr fontId="3"/>
  </si>
  <si>
    <t>情報通信業</t>
    <rPh sb="0" eb="2">
      <t>ジョウホウ</t>
    </rPh>
    <rPh sb="2" eb="4">
      <t>ツウシン</t>
    </rPh>
    <rPh sb="4" eb="5">
      <t>ギョウ</t>
    </rPh>
    <phoneticPr fontId="3"/>
  </si>
  <si>
    <t>SRAホールディングス</t>
    <phoneticPr fontId="3"/>
  </si>
  <si>
    <t>NTTドコモ</t>
    <phoneticPr fontId="3"/>
  </si>
  <si>
    <t>コネクシオ</t>
    <phoneticPr fontId="3"/>
  </si>
  <si>
    <t>卸売業者</t>
    <rPh sb="0" eb="2">
      <t>オロシウ</t>
    </rPh>
    <rPh sb="2" eb="4">
      <t>ギョウシャ</t>
    </rPh>
    <phoneticPr fontId="3"/>
  </si>
  <si>
    <t>阪和興業</t>
    <rPh sb="0" eb="2">
      <t>ハンワ</t>
    </rPh>
    <rPh sb="2" eb="3">
      <t>オコ</t>
    </rPh>
    <rPh sb="3" eb="4">
      <t>ギョウ</t>
    </rPh>
    <phoneticPr fontId="3"/>
  </si>
  <si>
    <t>伯東</t>
    <rPh sb="0" eb="2">
      <t>ハクトウ</t>
    </rPh>
    <phoneticPr fontId="3"/>
  </si>
  <si>
    <t>小売業</t>
    <rPh sb="0" eb="2">
      <t>コウ</t>
    </rPh>
    <rPh sb="2" eb="3">
      <t>ギョウ</t>
    </rPh>
    <phoneticPr fontId="3"/>
  </si>
  <si>
    <t>アールビバン</t>
    <phoneticPr fontId="3"/>
  </si>
  <si>
    <t>東北銀行</t>
    <rPh sb="0" eb="2">
      <t>トウホク</t>
    </rPh>
    <rPh sb="2" eb="4">
      <t>ギンコウ</t>
    </rPh>
    <phoneticPr fontId="3"/>
  </si>
  <si>
    <t>トマト銀行</t>
    <rPh sb="3" eb="5">
      <t>ギンコウ</t>
    </rPh>
    <phoneticPr fontId="3"/>
  </si>
  <si>
    <t>三井住友HLD</t>
    <rPh sb="0" eb="2">
      <t>ミツイ</t>
    </rPh>
    <rPh sb="2" eb="4">
      <t>スミトモ</t>
    </rPh>
    <phoneticPr fontId="3"/>
  </si>
  <si>
    <t>保険業</t>
    <rPh sb="0" eb="3">
      <t>ホケンギョウ</t>
    </rPh>
    <phoneticPr fontId="3"/>
  </si>
  <si>
    <t>MS&amp;AD</t>
    <phoneticPr fontId="3"/>
  </si>
  <si>
    <t>東京海上HLD</t>
    <rPh sb="0" eb="2">
      <t>トウキョウ</t>
    </rPh>
    <rPh sb="2" eb="4">
      <t>カイジョウ</t>
    </rPh>
    <phoneticPr fontId="3"/>
  </si>
  <si>
    <t>イオンフィナンシャルサービス</t>
    <phoneticPr fontId="3"/>
  </si>
  <si>
    <t>アーバネットコーポレーション</t>
    <phoneticPr fontId="3"/>
  </si>
  <si>
    <t>リベレステ</t>
    <phoneticPr fontId="3"/>
  </si>
  <si>
    <t>不動産業</t>
    <rPh sb="0" eb="3">
      <t>フドウサン</t>
    </rPh>
    <rPh sb="3" eb="4">
      <t>ギョウ</t>
    </rPh>
    <phoneticPr fontId="3"/>
  </si>
  <si>
    <t>レーサム</t>
    <phoneticPr fontId="3"/>
  </si>
  <si>
    <t>FJネクスト</t>
    <phoneticPr fontId="3"/>
  </si>
  <si>
    <t>プレサンスコーポレーション</t>
    <phoneticPr fontId="3"/>
  </si>
  <si>
    <t>サービス業</t>
    <rPh sb="4" eb="5">
      <t>ギョウ</t>
    </rPh>
    <phoneticPr fontId="3"/>
  </si>
  <si>
    <t>みらかHLD</t>
    <phoneticPr fontId="3"/>
  </si>
  <si>
    <t>オープンハウス</t>
    <phoneticPr fontId="3"/>
  </si>
  <si>
    <t>完全資産株</t>
    <rPh sb="0" eb="2">
      <t>カンゼン</t>
    </rPh>
    <rPh sb="2" eb="4">
      <t>シサン</t>
    </rPh>
    <rPh sb="4" eb="5">
      <t>カブ</t>
    </rPh>
    <phoneticPr fontId="3"/>
  </si>
  <si>
    <t>考え方</t>
    <rPh sb="0" eb="1">
      <t>カンガ</t>
    </rPh>
    <rPh sb="2" eb="3">
      <t>カタ</t>
    </rPh>
    <phoneticPr fontId="3"/>
  </si>
  <si>
    <t>注意点</t>
    <rPh sb="0" eb="2">
      <t>チュウイ</t>
    </rPh>
    <rPh sb="2" eb="3">
      <t>テン</t>
    </rPh>
    <phoneticPr fontId="3"/>
  </si>
  <si>
    <t>・10年間の利益が減り続けていないか。(配当継続余力があるか)</t>
    <rPh sb="3" eb="5">
      <t>ネンカン</t>
    </rPh>
    <rPh sb="6" eb="8">
      <t>リエキ</t>
    </rPh>
    <rPh sb="9" eb="10">
      <t>ヘ</t>
    </rPh>
    <rPh sb="11" eb="12">
      <t>ツヅ</t>
    </rPh>
    <rPh sb="20" eb="22">
      <t>ハイトウ</t>
    </rPh>
    <rPh sb="22" eb="24">
      <t>ケイゾク</t>
    </rPh>
    <rPh sb="24" eb="26">
      <t>ヨリョク</t>
    </rPh>
    <phoneticPr fontId="3"/>
  </si>
  <si>
    <t>・利益は長期的に横ばいであればいい。</t>
    <rPh sb="1" eb="3">
      <t>リエキ</t>
    </rPh>
    <rPh sb="4" eb="7">
      <t>チョウキテキ</t>
    </rPh>
    <rPh sb="8" eb="9">
      <t>ヨコ</t>
    </rPh>
    <phoneticPr fontId="3"/>
  </si>
  <si>
    <t>・純利益の増加と共に配当金総額が増加している</t>
    <rPh sb="1" eb="4">
      <t>ジュンリエキ</t>
    </rPh>
    <rPh sb="5" eb="7">
      <t>ゾウカ</t>
    </rPh>
    <rPh sb="8" eb="9">
      <t>トモ</t>
    </rPh>
    <rPh sb="10" eb="13">
      <t>ハイトウキン</t>
    </rPh>
    <rPh sb="13" eb="15">
      <t>ソウガク</t>
    </rPh>
    <rPh sb="16" eb="18">
      <t>ゾウカ</t>
    </rPh>
    <phoneticPr fontId="3"/>
  </si>
  <si>
    <t>・純利益の増加以上に配当金総額が増加していない</t>
    <rPh sb="1" eb="4">
      <t>ジュンリエキ</t>
    </rPh>
    <rPh sb="5" eb="7">
      <t>ゾウカ</t>
    </rPh>
    <rPh sb="7" eb="9">
      <t>イジョウ</t>
    </rPh>
    <rPh sb="10" eb="12">
      <t>ハイトウ</t>
    </rPh>
    <rPh sb="12" eb="13">
      <t>キン</t>
    </rPh>
    <rPh sb="13" eb="15">
      <t>ソウガク</t>
    </rPh>
    <rPh sb="16" eb="18">
      <t>ゾウカ</t>
    </rPh>
    <phoneticPr fontId="3"/>
  </si>
  <si>
    <t>共通</t>
    <rPh sb="0" eb="2">
      <t>キョウツウ</t>
    </rPh>
    <phoneticPr fontId="3"/>
  </si>
  <si>
    <t>・配当性向低い</t>
    <rPh sb="1" eb="3">
      <t>ハイトウ</t>
    </rPh>
    <rPh sb="3" eb="5">
      <t>セイコウ</t>
    </rPh>
    <rPh sb="5" eb="6">
      <t>ヒク</t>
    </rPh>
    <phoneticPr fontId="3"/>
  </si>
  <si>
    <t>・自社株買いしている</t>
    <rPh sb="1" eb="3">
      <t>ジシャ</t>
    </rPh>
    <rPh sb="3" eb="4">
      <t>カブ</t>
    </rPh>
    <rPh sb="4" eb="5">
      <t>カ</t>
    </rPh>
    <phoneticPr fontId="3"/>
  </si>
  <si>
    <t>分類</t>
    <rPh sb="0" eb="2">
      <t>ブンルイ</t>
    </rPh>
    <phoneticPr fontId="3"/>
  </si>
  <si>
    <t>紡績名門。1000円以下で買う。(4%以下)</t>
    <rPh sb="0" eb="2">
      <t>ボウセキ</t>
    </rPh>
    <rPh sb="2" eb="4">
      <t>メイモン</t>
    </rPh>
    <rPh sb="9" eb="10">
      <t>エン</t>
    </rPh>
    <rPh sb="10" eb="12">
      <t>イカ</t>
    </rPh>
    <rPh sb="13" eb="14">
      <t>カ</t>
    </rPh>
    <rPh sb="19" eb="21">
      <t>イカ</t>
    </rPh>
    <phoneticPr fontId="3"/>
  </si>
  <si>
    <t>長期増配株</t>
    <rPh sb="0" eb="2">
      <t>チョウキ</t>
    </rPh>
    <rPh sb="2" eb="4">
      <t>ゾウハイ</t>
    </rPh>
    <rPh sb="4" eb="5">
      <t>カブ</t>
    </rPh>
    <phoneticPr fontId="3"/>
  </si>
  <si>
    <r>
      <t>配当利回り4%以下の1000円以下は買う。</t>
    </r>
    <r>
      <rPr>
        <b/>
        <sz val="11"/>
        <color rgb="FF0000FF"/>
        <rFont val="游ゴシック"/>
        <family val="3"/>
        <charset val="128"/>
        <scheme val="minor"/>
      </rPr>
      <t>総合化学首位</t>
    </r>
    <rPh sb="0" eb="2">
      <t>ハイトウ</t>
    </rPh>
    <rPh sb="2" eb="4">
      <t>リマワ</t>
    </rPh>
    <rPh sb="7" eb="9">
      <t>イカ</t>
    </rPh>
    <rPh sb="14" eb="15">
      <t>エン</t>
    </rPh>
    <rPh sb="15" eb="17">
      <t>イカ</t>
    </rPh>
    <rPh sb="18" eb="19">
      <t>カ</t>
    </rPh>
    <rPh sb="21" eb="23">
      <t>ソウゴウ</t>
    </rPh>
    <rPh sb="23" eb="25">
      <t>カガク</t>
    </rPh>
    <rPh sb="25" eb="27">
      <t>シュイ</t>
    </rPh>
    <phoneticPr fontId="3"/>
  </si>
  <si>
    <r>
      <rPr>
        <b/>
        <sz val="11"/>
        <color rgb="FF0000FF"/>
        <rFont val="游ゴシック"/>
        <family val="3"/>
        <charset val="128"/>
        <scheme val="minor"/>
      </rPr>
      <t>マンション建築首位。</t>
    </r>
    <r>
      <rPr>
        <sz val="11"/>
        <color theme="1"/>
        <rFont val="游ゴシック"/>
        <family val="2"/>
        <charset val="128"/>
        <scheme val="minor"/>
      </rPr>
      <t>1500円以下で買う。(4%以下)</t>
    </r>
    <rPh sb="5" eb="7">
      <t>ケンチク</t>
    </rPh>
    <rPh sb="7" eb="9">
      <t>シュイ</t>
    </rPh>
    <rPh sb="14" eb="15">
      <t>エン</t>
    </rPh>
    <rPh sb="15" eb="17">
      <t>イカ</t>
    </rPh>
    <rPh sb="18" eb="19">
      <t>カ</t>
    </rPh>
    <rPh sb="24" eb="26">
      <t>イカ</t>
    </rPh>
    <phoneticPr fontId="3"/>
  </si>
  <si>
    <t>賃貸住宅用建設首位。配当利回り3.5%以下は買い。17500円以下。配当616円。自社株買い旺盛。20/3に大規模償却予定。</t>
    <rPh sb="0" eb="2">
      <t>チンタイ</t>
    </rPh>
    <rPh sb="2" eb="4">
      <t>ジュウタク</t>
    </rPh>
    <rPh sb="4" eb="5">
      <t>ヨウ</t>
    </rPh>
    <rPh sb="5" eb="7">
      <t>ケンセツ</t>
    </rPh>
    <rPh sb="7" eb="9">
      <t>シュイ</t>
    </rPh>
    <rPh sb="10" eb="12">
      <t>ハイトウ</t>
    </rPh>
    <rPh sb="12" eb="14">
      <t>リマワ</t>
    </rPh>
    <rPh sb="19" eb="21">
      <t>イカ</t>
    </rPh>
    <rPh sb="22" eb="23">
      <t>カ</t>
    </rPh>
    <rPh sb="30" eb="31">
      <t>エン</t>
    </rPh>
    <rPh sb="31" eb="33">
      <t>イカ</t>
    </rPh>
    <rPh sb="34" eb="36">
      <t>ハイトウ</t>
    </rPh>
    <rPh sb="39" eb="40">
      <t>エン</t>
    </rPh>
    <rPh sb="41" eb="43">
      <t>ジシャ</t>
    </rPh>
    <rPh sb="43" eb="44">
      <t>カブ</t>
    </rPh>
    <rPh sb="44" eb="45">
      <t>カ</t>
    </rPh>
    <rPh sb="46" eb="48">
      <t>オウセイ</t>
    </rPh>
    <rPh sb="54" eb="57">
      <t>ダイキボ</t>
    </rPh>
    <rPh sb="57" eb="59">
      <t>ショウキャク</t>
    </rPh>
    <rPh sb="59" eb="61">
      <t>ヨテイ</t>
    </rPh>
    <phoneticPr fontId="3"/>
  </si>
  <si>
    <t>医療中堅。ぜんそく、去痰剤が柱。配当性向高い。(タコ足配武田含む業界特徴？) 3.5%配当利回り以下で買い。</t>
    <rPh sb="0" eb="2">
      <t>イリョウ</t>
    </rPh>
    <rPh sb="2" eb="4">
      <t>チュウケン</t>
    </rPh>
    <rPh sb="10" eb="13">
      <t>キョタンザイ</t>
    </rPh>
    <rPh sb="14" eb="15">
      <t>ハシラ</t>
    </rPh>
    <rPh sb="16" eb="18">
      <t>ハイトウ</t>
    </rPh>
    <rPh sb="18" eb="20">
      <t>セイコウ</t>
    </rPh>
    <rPh sb="20" eb="21">
      <t>タカ</t>
    </rPh>
    <rPh sb="26" eb="27">
      <t>アシ</t>
    </rPh>
    <rPh sb="27" eb="28">
      <t>ハイ</t>
    </rPh>
    <rPh sb="28" eb="30">
      <t>タケダ</t>
    </rPh>
    <rPh sb="30" eb="31">
      <t>フク</t>
    </rPh>
    <rPh sb="32" eb="34">
      <t>ギョウカイ</t>
    </rPh>
    <rPh sb="34" eb="36">
      <t>トクチョウ</t>
    </rPh>
    <rPh sb="43" eb="45">
      <t>ハイトウ</t>
    </rPh>
    <rPh sb="45" eb="47">
      <t>リマワ</t>
    </rPh>
    <rPh sb="48" eb="50">
      <t>イカ</t>
    </rPh>
    <rPh sb="51" eb="52">
      <t>カ</t>
    </rPh>
    <phoneticPr fontId="3"/>
  </si>
  <si>
    <t>石油元売2位。大規模な自社株買いに積極的。直近大幅増配したが配当性向は40%以下と余力有。4000円以下で定期買付</t>
    <rPh sb="0" eb="2">
      <t>セキユ</t>
    </rPh>
    <rPh sb="2" eb="4">
      <t>モトウ</t>
    </rPh>
    <rPh sb="5" eb="6">
      <t>イ</t>
    </rPh>
    <rPh sb="7" eb="10">
      <t>ダイキボ</t>
    </rPh>
    <rPh sb="11" eb="13">
      <t>ジシャ</t>
    </rPh>
    <rPh sb="13" eb="14">
      <t>カブ</t>
    </rPh>
    <rPh sb="14" eb="15">
      <t>カ</t>
    </rPh>
    <rPh sb="17" eb="20">
      <t>セッキョクテキ</t>
    </rPh>
    <rPh sb="21" eb="23">
      <t>チョッキン</t>
    </rPh>
    <rPh sb="23" eb="25">
      <t>オオハバ</t>
    </rPh>
    <rPh sb="25" eb="27">
      <t>ゾウハイ</t>
    </rPh>
    <rPh sb="30" eb="32">
      <t>ハイトウ</t>
    </rPh>
    <rPh sb="32" eb="34">
      <t>セイコウ</t>
    </rPh>
    <rPh sb="38" eb="40">
      <t>イカ</t>
    </rPh>
    <rPh sb="41" eb="43">
      <t>ヨリョク</t>
    </rPh>
    <rPh sb="43" eb="44">
      <t>アリ</t>
    </rPh>
    <rPh sb="49" eb="50">
      <t>エン</t>
    </rPh>
    <rPh sb="50" eb="52">
      <t>イカ</t>
    </rPh>
    <rPh sb="53" eb="55">
      <t>テイキ</t>
    </rPh>
    <rPh sb="55" eb="57">
      <t>カイツケ</t>
    </rPh>
    <phoneticPr fontId="3"/>
  </si>
  <si>
    <t>石油元売1位。出光興産と同様の自社株買い戦略。550円以下(利回り4%以上)で定期買付。</t>
    <rPh sb="0" eb="2">
      <t>セキユ</t>
    </rPh>
    <rPh sb="2" eb="4">
      <t>モトウ</t>
    </rPh>
    <rPh sb="5" eb="6">
      <t>イ</t>
    </rPh>
    <rPh sb="7" eb="9">
      <t>イデミツ</t>
    </rPh>
    <rPh sb="9" eb="11">
      <t>コウサン</t>
    </rPh>
    <rPh sb="12" eb="14">
      <t>ドウヨウ</t>
    </rPh>
    <rPh sb="15" eb="17">
      <t>ジシャ</t>
    </rPh>
    <rPh sb="17" eb="18">
      <t>カブ</t>
    </rPh>
    <rPh sb="18" eb="19">
      <t>カ</t>
    </rPh>
    <rPh sb="20" eb="22">
      <t>センリャク</t>
    </rPh>
    <rPh sb="26" eb="27">
      <t>エン</t>
    </rPh>
    <rPh sb="27" eb="29">
      <t>イカ</t>
    </rPh>
    <rPh sb="30" eb="32">
      <t>リマワ</t>
    </rPh>
    <rPh sb="35" eb="37">
      <t>イジョウ</t>
    </rPh>
    <rPh sb="39" eb="41">
      <t>テイキ</t>
    </rPh>
    <rPh sb="41" eb="43">
      <t>カイツケ</t>
    </rPh>
    <phoneticPr fontId="3"/>
  </si>
  <si>
    <r>
      <t>09年、10年、赤字だが配当据え置き。</t>
    </r>
    <r>
      <rPr>
        <b/>
        <sz val="11"/>
        <color theme="4"/>
        <rFont val="游ゴシック"/>
        <family val="3"/>
        <charset val="128"/>
        <scheme val="minor"/>
      </rPr>
      <t>実質累進配当</t>
    </r>
    <r>
      <rPr>
        <sz val="11"/>
        <color theme="1"/>
        <rFont val="游ゴシック"/>
        <family val="2"/>
        <charset val="128"/>
        <scheme val="minor"/>
      </rPr>
      <t>。1600円以下で定期買付(配当利回り4%以上)　配当性向30%以下。</t>
    </r>
    <rPh sb="2" eb="3">
      <t>ネン</t>
    </rPh>
    <rPh sb="6" eb="7">
      <t>ネン</t>
    </rPh>
    <rPh sb="8" eb="10">
      <t>アカジ</t>
    </rPh>
    <rPh sb="12" eb="14">
      <t>ハイトウ</t>
    </rPh>
    <rPh sb="14" eb="15">
      <t>ス</t>
    </rPh>
    <rPh sb="16" eb="17">
      <t>オ</t>
    </rPh>
    <rPh sb="19" eb="21">
      <t>ジッシツ</t>
    </rPh>
    <rPh sb="21" eb="23">
      <t>ルイシン</t>
    </rPh>
    <rPh sb="23" eb="25">
      <t>ハイトウ</t>
    </rPh>
    <rPh sb="30" eb="31">
      <t>エン</t>
    </rPh>
    <rPh sb="31" eb="33">
      <t>イカ</t>
    </rPh>
    <rPh sb="34" eb="36">
      <t>テイキ</t>
    </rPh>
    <rPh sb="36" eb="38">
      <t>カイツケ</t>
    </rPh>
    <rPh sb="39" eb="41">
      <t>ハイトウ</t>
    </rPh>
    <rPh sb="41" eb="43">
      <t>リマワ</t>
    </rPh>
    <rPh sb="46" eb="48">
      <t>イジョウ</t>
    </rPh>
    <rPh sb="50" eb="52">
      <t>ハイトウ</t>
    </rPh>
    <rPh sb="52" eb="54">
      <t>セイコウ</t>
    </rPh>
    <rPh sb="57" eb="59">
      <t>イカ</t>
    </rPh>
    <phoneticPr fontId="3"/>
  </si>
  <si>
    <t>アルミフレーム中堅。配当性向40%。業績はﾊﾞﾗﾂｷながらも長期では安定。960円以下(利回り4%以上)で定期買付</t>
    <rPh sb="7" eb="9">
      <t>チュウケン</t>
    </rPh>
    <rPh sb="10" eb="12">
      <t>ハイトウ</t>
    </rPh>
    <rPh sb="12" eb="14">
      <t>セイコウ</t>
    </rPh>
    <rPh sb="18" eb="20">
      <t>ギョウセキ</t>
    </rPh>
    <rPh sb="30" eb="32">
      <t>チョウキ</t>
    </rPh>
    <rPh sb="34" eb="36">
      <t>アンテイ</t>
    </rPh>
    <rPh sb="40" eb="41">
      <t>エン</t>
    </rPh>
    <rPh sb="41" eb="43">
      <t>イカ</t>
    </rPh>
    <rPh sb="44" eb="46">
      <t>リマワ</t>
    </rPh>
    <rPh sb="49" eb="51">
      <t>イジョウ</t>
    </rPh>
    <rPh sb="53" eb="55">
      <t>テイキ</t>
    </rPh>
    <rPh sb="55" eb="57">
      <t>カイツケ</t>
    </rPh>
    <phoneticPr fontId="3"/>
  </si>
  <si>
    <t>業績は安定している。キャッシュリッチで好財務。配当維持力は強い。470円以下(利回り4%以上)で定期買付</t>
    <rPh sb="0" eb="2">
      <t>ギョウセキ</t>
    </rPh>
    <rPh sb="3" eb="5">
      <t>アンテイ</t>
    </rPh>
    <rPh sb="19" eb="20">
      <t>コウ</t>
    </rPh>
    <rPh sb="20" eb="22">
      <t>ザイム</t>
    </rPh>
    <rPh sb="23" eb="25">
      <t>ハイトウ</t>
    </rPh>
    <rPh sb="25" eb="27">
      <t>イジ</t>
    </rPh>
    <rPh sb="27" eb="28">
      <t>リョク</t>
    </rPh>
    <rPh sb="29" eb="30">
      <t>ツヨ</t>
    </rPh>
    <rPh sb="35" eb="36">
      <t>エン</t>
    </rPh>
    <rPh sb="36" eb="38">
      <t>イカ</t>
    </rPh>
    <rPh sb="39" eb="41">
      <t>リマワ</t>
    </rPh>
    <rPh sb="44" eb="46">
      <t>イジョウ</t>
    </rPh>
    <rPh sb="48" eb="50">
      <t>テイキ</t>
    </rPh>
    <rPh sb="50" eb="52">
      <t>カイツケ</t>
    </rPh>
    <phoneticPr fontId="3"/>
  </si>
  <si>
    <t>複合機国内TOP。配当性向7,80%と高いが業績悪化しても減配しない実質累進配当を銘柄。無借金経営なので配当余力も数年分はある。3200円以下(利回り5%以上)なら定期買付</t>
    <rPh sb="0" eb="3">
      <t>フクゴウキ</t>
    </rPh>
    <rPh sb="3" eb="5">
      <t>コクナイ</t>
    </rPh>
    <rPh sb="9" eb="11">
      <t>ハイトウ</t>
    </rPh>
    <rPh sb="11" eb="13">
      <t>セイコウ</t>
    </rPh>
    <rPh sb="19" eb="20">
      <t>タカ</t>
    </rPh>
    <rPh sb="22" eb="24">
      <t>ギョウセキ</t>
    </rPh>
    <rPh sb="24" eb="26">
      <t>アッカ</t>
    </rPh>
    <rPh sb="29" eb="31">
      <t>ゲンパイ</t>
    </rPh>
    <rPh sb="34" eb="36">
      <t>ジッシツ</t>
    </rPh>
    <rPh sb="36" eb="38">
      <t>ルイシン</t>
    </rPh>
    <rPh sb="38" eb="40">
      <t>ハイトウ</t>
    </rPh>
    <rPh sb="41" eb="43">
      <t>メイガラ</t>
    </rPh>
    <rPh sb="44" eb="45">
      <t>ム</t>
    </rPh>
    <rPh sb="45" eb="47">
      <t>シャッキン</t>
    </rPh>
    <rPh sb="47" eb="49">
      <t>ケイエイ</t>
    </rPh>
    <rPh sb="52" eb="54">
      <t>ハイトウ</t>
    </rPh>
    <rPh sb="54" eb="56">
      <t>ヨリョク</t>
    </rPh>
    <rPh sb="57" eb="59">
      <t>スウネン</t>
    </rPh>
    <rPh sb="59" eb="60">
      <t>ブン</t>
    </rPh>
    <rPh sb="68" eb="69">
      <t>エン</t>
    </rPh>
    <rPh sb="69" eb="71">
      <t>イカ</t>
    </rPh>
    <rPh sb="72" eb="74">
      <t>リマワ</t>
    </rPh>
    <rPh sb="77" eb="79">
      <t>イジョウ</t>
    </rPh>
    <rPh sb="82" eb="84">
      <t>テイキ</t>
    </rPh>
    <rPh sb="84" eb="86">
      <t>カイツケ</t>
    </rPh>
    <phoneticPr fontId="3"/>
  </si>
  <si>
    <t>住宅用照明器具大手。5年ほど好業績で安定。が、株価が上がり過ぎている。170円配を軸に配当利回り4%以上で買い(4200円)</t>
    <rPh sb="0" eb="2">
      <t>ジュウタク</t>
    </rPh>
    <rPh sb="2" eb="3">
      <t>ヨウ</t>
    </rPh>
    <rPh sb="3" eb="5">
      <t>ショウメイ</t>
    </rPh>
    <rPh sb="5" eb="7">
      <t>キグ</t>
    </rPh>
    <rPh sb="7" eb="9">
      <t>オオテ</t>
    </rPh>
    <rPh sb="11" eb="12">
      <t>ネン</t>
    </rPh>
    <rPh sb="14" eb="17">
      <t>コウギョウセキ</t>
    </rPh>
    <rPh sb="18" eb="20">
      <t>アンテイ</t>
    </rPh>
    <rPh sb="23" eb="25">
      <t>カブカ</t>
    </rPh>
    <rPh sb="26" eb="27">
      <t>ア</t>
    </rPh>
    <rPh sb="29" eb="30">
      <t>ス</t>
    </rPh>
    <rPh sb="38" eb="39">
      <t>エン</t>
    </rPh>
    <rPh sb="39" eb="40">
      <t>ハイ</t>
    </rPh>
    <rPh sb="41" eb="42">
      <t>ジク</t>
    </rPh>
    <rPh sb="43" eb="45">
      <t>ハイトウ</t>
    </rPh>
    <rPh sb="45" eb="47">
      <t>リマワ</t>
    </rPh>
    <rPh sb="50" eb="52">
      <t>イジョウ</t>
    </rPh>
    <rPh sb="53" eb="54">
      <t>カ</t>
    </rPh>
    <rPh sb="60" eb="61">
      <t>エン</t>
    </rPh>
    <phoneticPr fontId="3"/>
  </si>
  <si>
    <t>資産株</t>
    <rPh sb="0" eb="2">
      <t>シサン</t>
    </rPh>
    <rPh sb="2" eb="3">
      <t>カブ</t>
    </rPh>
    <phoneticPr fontId="3"/>
  </si>
  <si>
    <r>
      <rPr>
        <b/>
        <sz val="11"/>
        <color rgb="FF0000FF"/>
        <rFont val="游ゴシック"/>
        <family val="3"/>
        <charset val="128"/>
        <scheme val="minor"/>
      </rPr>
      <t>18-20年まで144円配を公表。</t>
    </r>
    <r>
      <rPr>
        <sz val="11"/>
        <color theme="1"/>
        <rFont val="游ゴシック"/>
        <family val="2"/>
        <charset val="128"/>
        <scheme val="minor"/>
      </rPr>
      <t>過去10年を見ると売上と利益の伸びが一時急上昇。現在下がっているがそれでも高利益体質。今後に期待。チャート的にも下がっていていい。配当利回り4.75%以上の3025円以下で定期買付</t>
    </r>
    <rPh sb="5" eb="6">
      <t>ネン</t>
    </rPh>
    <rPh sb="11" eb="12">
      <t>エン</t>
    </rPh>
    <rPh sb="12" eb="13">
      <t>ハイ</t>
    </rPh>
    <rPh sb="14" eb="16">
      <t>コウヒョウ</t>
    </rPh>
    <rPh sb="17" eb="19">
      <t>カコ</t>
    </rPh>
    <rPh sb="21" eb="22">
      <t>ネン</t>
    </rPh>
    <rPh sb="23" eb="24">
      <t>ミ</t>
    </rPh>
    <rPh sb="26" eb="28">
      <t>ウリアゲ</t>
    </rPh>
    <rPh sb="29" eb="31">
      <t>リエキ</t>
    </rPh>
    <rPh sb="32" eb="33">
      <t>ノ</t>
    </rPh>
    <rPh sb="35" eb="37">
      <t>イチジ</t>
    </rPh>
    <rPh sb="37" eb="40">
      <t>キュウジョウショウ</t>
    </rPh>
    <rPh sb="41" eb="43">
      <t>ゲンザイ</t>
    </rPh>
    <rPh sb="43" eb="44">
      <t>サ</t>
    </rPh>
    <rPh sb="54" eb="57">
      <t>コウリエキ</t>
    </rPh>
    <rPh sb="57" eb="59">
      <t>タイシツ</t>
    </rPh>
    <rPh sb="60" eb="62">
      <t>コンゴ</t>
    </rPh>
    <rPh sb="63" eb="65">
      <t>キタイ</t>
    </rPh>
    <rPh sb="70" eb="71">
      <t>テキ</t>
    </rPh>
    <rPh sb="73" eb="74">
      <t>サ</t>
    </rPh>
    <rPh sb="82" eb="84">
      <t>ハイトウ</t>
    </rPh>
    <rPh sb="84" eb="86">
      <t>リマワ</t>
    </rPh>
    <rPh sb="92" eb="94">
      <t>イジョウ</t>
    </rPh>
    <rPh sb="99" eb="100">
      <t>エン</t>
    </rPh>
    <rPh sb="100" eb="102">
      <t>イカ</t>
    </rPh>
    <rPh sb="103" eb="105">
      <t>テイキ</t>
    </rPh>
    <rPh sb="105" eb="107">
      <t>カイツケ</t>
    </rPh>
    <phoneticPr fontId="3"/>
  </si>
  <si>
    <r>
      <t>住宅用木質機材メーカー。</t>
    </r>
    <r>
      <rPr>
        <b/>
        <sz val="11"/>
        <color theme="1"/>
        <rFont val="游ゴシック"/>
        <family val="3"/>
        <charset val="128"/>
        <scheme val="minor"/>
      </rPr>
      <t>複合フローリング首位</t>
    </r>
    <r>
      <rPr>
        <sz val="11"/>
        <color theme="1"/>
        <rFont val="游ゴシック"/>
        <family val="3"/>
        <charset val="128"/>
        <scheme val="minor"/>
      </rPr>
      <t>。直近の業績は悪く配当性向100%越えだが、台風被害に伴う受注ストック減のため。中期計画800億円売上と拡大路線なので長期的には回復とみた。また、実質無借金経営で17円配当を続ける体力は十分にある。(だから、実質累進配当なのだろう。)配当利回り5%以上の340円以下は定期買付</t>
    </r>
    <rPh sb="0" eb="2">
      <t>ジュウタク</t>
    </rPh>
    <rPh sb="2" eb="3">
      <t>ヨウ</t>
    </rPh>
    <rPh sb="3" eb="5">
      <t>モクシツ</t>
    </rPh>
    <rPh sb="5" eb="7">
      <t>キザイ</t>
    </rPh>
    <rPh sb="12" eb="14">
      <t>フクゴウ</t>
    </rPh>
    <rPh sb="20" eb="22">
      <t>シュイ</t>
    </rPh>
    <rPh sb="23" eb="25">
      <t>チョッキン</t>
    </rPh>
    <rPh sb="26" eb="28">
      <t>ギョウセキ</t>
    </rPh>
    <rPh sb="29" eb="30">
      <t>ワル</t>
    </rPh>
    <rPh sb="31" eb="33">
      <t>ハイトウ</t>
    </rPh>
    <rPh sb="33" eb="35">
      <t>セイコウ</t>
    </rPh>
    <rPh sb="39" eb="40">
      <t>コ</t>
    </rPh>
    <rPh sb="44" eb="46">
      <t>タイフウ</t>
    </rPh>
    <rPh sb="46" eb="48">
      <t>ヒガイ</t>
    </rPh>
    <rPh sb="49" eb="50">
      <t>トモナ</t>
    </rPh>
    <rPh sb="51" eb="53">
      <t>ジュチュウ</t>
    </rPh>
    <rPh sb="57" eb="58">
      <t>ゲン</t>
    </rPh>
    <rPh sb="62" eb="64">
      <t>チュウキ</t>
    </rPh>
    <rPh sb="64" eb="66">
      <t>ケイカク</t>
    </rPh>
    <rPh sb="69" eb="71">
      <t>オクエン</t>
    </rPh>
    <rPh sb="71" eb="73">
      <t>ウリアゲ</t>
    </rPh>
    <rPh sb="74" eb="76">
      <t>カクダイ</t>
    </rPh>
    <rPh sb="76" eb="78">
      <t>ロセン</t>
    </rPh>
    <rPh sb="81" eb="84">
      <t>チョウキテキ</t>
    </rPh>
    <rPh sb="86" eb="88">
      <t>カイフク</t>
    </rPh>
    <rPh sb="95" eb="97">
      <t>ジッシツ</t>
    </rPh>
    <rPh sb="97" eb="98">
      <t>ム</t>
    </rPh>
    <rPh sb="98" eb="100">
      <t>シャッキン</t>
    </rPh>
    <rPh sb="100" eb="102">
      <t>ケイエイ</t>
    </rPh>
    <rPh sb="105" eb="106">
      <t>エン</t>
    </rPh>
    <rPh sb="106" eb="108">
      <t>ハイトウ</t>
    </rPh>
    <rPh sb="109" eb="110">
      <t>ツヅ</t>
    </rPh>
    <rPh sb="112" eb="114">
      <t>タイリョク</t>
    </rPh>
    <rPh sb="115" eb="117">
      <t>ジュウブン</t>
    </rPh>
    <rPh sb="126" eb="128">
      <t>ジッシツ</t>
    </rPh>
    <rPh sb="128" eb="130">
      <t>ルイシン</t>
    </rPh>
    <rPh sb="130" eb="132">
      <t>ハイトウ</t>
    </rPh>
    <rPh sb="139" eb="141">
      <t>ハイトウ</t>
    </rPh>
    <rPh sb="141" eb="143">
      <t>リマワ</t>
    </rPh>
    <rPh sb="146" eb="148">
      <t>イジョウ</t>
    </rPh>
    <rPh sb="152" eb="153">
      <t>エン</t>
    </rPh>
    <rPh sb="153" eb="155">
      <t>イカ</t>
    </rPh>
    <rPh sb="156" eb="158">
      <t>テイキ</t>
    </rPh>
    <rPh sb="158" eb="160">
      <t>カイツケ</t>
    </rPh>
    <phoneticPr fontId="3"/>
  </si>
  <si>
    <t>Linux系システム開発独自。業績安定で高利益率だが伸びは微増。配当性向60%高と高い。配当利回り4%以上の2700円以下で定期買付。(110円配)</t>
    <rPh sb="5" eb="6">
      <t>ケイ</t>
    </rPh>
    <rPh sb="10" eb="12">
      <t>カイハツ</t>
    </rPh>
    <rPh sb="12" eb="14">
      <t>ドクジ</t>
    </rPh>
    <rPh sb="15" eb="17">
      <t>ギョウセキ</t>
    </rPh>
    <rPh sb="17" eb="19">
      <t>アンテイ</t>
    </rPh>
    <rPh sb="20" eb="23">
      <t>コウリエキ</t>
    </rPh>
    <rPh sb="23" eb="24">
      <t>リツ</t>
    </rPh>
    <rPh sb="26" eb="27">
      <t>ノ</t>
    </rPh>
    <rPh sb="29" eb="31">
      <t>ビゾウ</t>
    </rPh>
    <rPh sb="32" eb="34">
      <t>ハイトウ</t>
    </rPh>
    <rPh sb="34" eb="36">
      <t>セイコウ</t>
    </rPh>
    <rPh sb="39" eb="40">
      <t>タカ</t>
    </rPh>
    <rPh sb="41" eb="42">
      <t>タカ</t>
    </rPh>
    <rPh sb="44" eb="46">
      <t>ハイトウ</t>
    </rPh>
    <rPh sb="46" eb="48">
      <t>リマワ</t>
    </rPh>
    <rPh sb="51" eb="53">
      <t>イジョウ</t>
    </rPh>
    <rPh sb="58" eb="59">
      <t>エン</t>
    </rPh>
    <rPh sb="59" eb="61">
      <t>イカ</t>
    </rPh>
    <rPh sb="62" eb="64">
      <t>テイキ</t>
    </rPh>
    <rPh sb="64" eb="66">
      <t>カイツケ</t>
    </rPh>
    <rPh sb="71" eb="72">
      <t>エン</t>
    </rPh>
    <rPh sb="72" eb="73">
      <t>ハイ</t>
    </rPh>
    <phoneticPr fontId="3"/>
  </si>
  <si>
    <t>携帯販売会社国内2位。沖縄セルラーと同業者。配当利回り3.5%以上で定期買付1700円以下。</t>
    <rPh sb="0" eb="2">
      <t>ケイタイ</t>
    </rPh>
    <rPh sb="2" eb="4">
      <t>ハンバイ</t>
    </rPh>
    <rPh sb="4" eb="6">
      <t>カイシャ</t>
    </rPh>
    <rPh sb="6" eb="8">
      <t>コクナイ</t>
    </rPh>
    <rPh sb="9" eb="10">
      <t>イ</t>
    </rPh>
    <rPh sb="11" eb="13">
      <t>オキナワ</t>
    </rPh>
    <rPh sb="18" eb="21">
      <t>ドウギョウシャ</t>
    </rPh>
    <rPh sb="22" eb="24">
      <t>ハイトウ</t>
    </rPh>
    <rPh sb="24" eb="26">
      <t>リマワ</t>
    </rPh>
    <rPh sb="31" eb="33">
      <t>イジョウ</t>
    </rPh>
    <rPh sb="34" eb="36">
      <t>テイキ</t>
    </rPh>
    <rPh sb="36" eb="38">
      <t>カイツケ</t>
    </rPh>
    <rPh sb="42" eb="43">
      <t>エン</t>
    </rPh>
    <rPh sb="43" eb="45">
      <t>イカ</t>
    </rPh>
    <phoneticPr fontId="3"/>
  </si>
  <si>
    <t>KDDI系。100株でカタログ優待。10年で利益1.3倍なので成長性はそこまでは大きくない。配当利回り3.5%以上で定期買付</t>
    <rPh sb="4" eb="5">
      <t>ケイ</t>
    </rPh>
    <rPh sb="9" eb="10">
      <t>カブ</t>
    </rPh>
    <rPh sb="15" eb="17">
      <t>ユウタイ</t>
    </rPh>
    <rPh sb="20" eb="21">
      <t>ネン</t>
    </rPh>
    <rPh sb="22" eb="24">
      <t>リエキ</t>
    </rPh>
    <rPh sb="27" eb="28">
      <t>バイ</t>
    </rPh>
    <rPh sb="31" eb="34">
      <t>セイチョウセイ</t>
    </rPh>
    <rPh sb="40" eb="41">
      <t>オオ</t>
    </rPh>
    <rPh sb="46" eb="48">
      <t>ハイトウ</t>
    </rPh>
    <rPh sb="48" eb="50">
      <t>リマワ</t>
    </rPh>
    <rPh sb="55" eb="57">
      <t>イジョウ</t>
    </rPh>
    <rPh sb="58" eb="60">
      <t>テイキ</t>
    </rPh>
    <rPh sb="60" eb="62">
      <t>カイツケ</t>
    </rPh>
    <phoneticPr fontId="3"/>
  </si>
  <si>
    <t>業績のバラつきはあるが売上・利益の成長度合いは高い。鉄鋼市場商社で存在感は大きい。150円配で配当利回り4.5%以下は定期買付(3300円以下)</t>
    <rPh sb="0" eb="2">
      <t>ギョウセキ</t>
    </rPh>
    <rPh sb="11" eb="13">
      <t>ウリアゲ</t>
    </rPh>
    <rPh sb="14" eb="16">
      <t>リエキ</t>
    </rPh>
    <rPh sb="17" eb="19">
      <t>セイチョウ</t>
    </rPh>
    <rPh sb="19" eb="21">
      <t>ドア</t>
    </rPh>
    <rPh sb="23" eb="24">
      <t>タカ</t>
    </rPh>
    <rPh sb="26" eb="28">
      <t>テッコウ</t>
    </rPh>
    <rPh sb="28" eb="30">
      <t>シジョウ</t>
    </rPh>
    <rPh sb="30" eb="32">
      <t>ショウシャ</t>
    </rPh>
    <rPh sb="33" eb="36">
      <t>ソンザイカン</t>
    </rPh>
    <rPh sb="37" eb="38">
      <t>オオ</t>
    </rPh>
    <rPh sb="44" eb="45">
      <t>エン</t>
    </rPh>
    <rPh sb="45" eb="46">
      <t>ハイ</t>
    </rPh>
    <rPh sb="47" eb="49">
      <t>ハイトウ</t>
    </rPh>
    <rPh sb="49" eb="51">
      <t>リマワ</t>
    </rPh>
    <rPh sb="56" eb="58">
      <t>イカ</t>
    </rPh>
    <rPh sb="59" eb="61">
      <t>テイキ</t>
    </rPh>
    <rPh sb="61" eb="63">
      <t>カイツケ</t>
    </rPh>
    <rPh sb="68" eb="69">
      <t>エン</t>
    </rPh>
    <rPh sb="69" eb="71">
      <t>イカ</t>
    </rPh>
    <phoneticPr fontId="3"/>
  </si>
  <si>
    <t>三菱商事</t>
    <rPh sb="0" eb="2">
      <t>ミツビシ</t>
    </rPh>
    <rPh sb="2" eb="4">
      <t>ショウジ</t>
    </rPh>
    <phoneticPr fontId="3"/>
  </si>
  <si>
    <t>半導体商社。業績バラつきあるが安定黒字。50円配で利回り4%以上で定期買付(1250円以下)</t>
    <rPh sb="0" eb="3">
      <t>ハンドウタイ</t>
    </rPh>
    <rPh sb="3" eb="5">
      <t>ショウシャ</t>
    </rPh>
    <rPh sb="6" eb="8">
      <t>ギョウセキ</t>
    </rPh>
    <rPh sb="15" eb="17">
      <t>アンテイ</t>
    </rPh>
    <rPh sb="17" eb="19">
      <t>クロジ</t>
    </rPh>
    <rPh sb="22" eb="23">
      <t>エン</t>
    </rPh>
    <rPh sb="23" eb="24">
      <t>ハイ</t>
    </rPh>
    <rPh sb="25" eb="27">
      <t>リマワ</t>
    </rPh>
    <rPh sb="30" eb="32">
      <t>イジョウ</t>
    </rPh>
    <rPh sb="33" eb="35">
      <t>テイキ</t>
    </rPh>
    <rPh sb="35" eb="37">
      <t>カイツケ</t>
    </rPh>
    <rPh sb="42" eb="43">
      <t>エン</t>
    </rPh>
    <rPh sb="43" eb="45">
      <t>イカ</t>
    </rPh>
    <phoneticPr fontId="3"/>
  </si>
  <si>
    <t>配当利回り4%以上の4500円以下で定期買付。</t>
    <rPh sb="0" eb="2">
      <t>ハイトウ</t>
    </rPh>
    <rPh sb="2" eb="4">
      <t>リマワ</t>
    </rPh>
    <rPh sb="7" eb="9">
      <t>イジョウ</t>
    </rPh>
    <rPh sb="14" eb="15">
      <t>エン</t>
    </rPh>
    <rPh sb="15" eb="17">
      <t>イカ</t>
    </rPh>
    <rPh sb="18" eb="20">
      <t>テイキ</t>
    </rPh>
    <rPh sb="20" eb="22">
      <t>カイツケ</t>
    </rPh>
    <phoneticPr fontId="3"/>
  </si>
  <si>
    <t>損保首位級。業績安定。自社株買いも積極的。配当利回り4%以上(150円配)の3750円以下で定期買付</t>
    <rPh sb="0" eb="2">
      <t>ソンポ</t>
    </rPh>
    <rPh sb="2" eb="4">
      <t>シュイ</t>
    </rPh>
    <rPh sb="4" eb="5">
      <t>キュウ</t>
    </rPh>
    <rPh sb="6" eb="8">
      <t>ギョウセキ</t>
    </rPh>
    <rPh sb="8" eb="10">
      <t>アンテイ</t>
    </rPh>
    <rPh sb="11" eb="13">
      <t>ジシャ</t>
    </rPh>
    <rPh sb="13" eb="14">
      <t>カブ</t>
    </rPh>
    <rPh sb="14" eb="15">
      <t>カ</t>
    </rPh>
    <rPh sb="17" eb="20">
      <t>セッキョクテキ</t>
    </rPh>
    <rPh sb="21" eb="23">
      <t>ハイトウ</t>
    </rPh>
    <rPh sb="23" eb="25">
      <t>リマワ</t>
    </rPh>
    <rPh sb="28" eb="30">
      <t>イジョウ</t>
    </rPh>
    <rPh sb="34" eb="35">
      <t>エン</t>
    </rPh>
    <rPh sb="35" eb="36">
      <t>ハイ</t>
    </rPh>
    <rPh sb="42" eb="45">
      <t>エンイカ</t>
    </rPh>
    <rPh sb="46" eb="48">
      <t>テイキ</t>
    </rPh>
    <rPh sb="48" eb="50">
      <t>カイツケ</t>
    </rPh>
    <phoneticPr fontId="3"/>
  </si>
  <si>
    <t>微長期増配株</t>
    <rPh sb="0" eb="1">
      <t>ビ</t>
    </rPh>
    <rPh sb="1" eb="3">
      <t>チョウキ</t>
    </rPh>
    <rPh sb="3" eb="5">
      <t>ゾウハイ</t>
    </rPh>
    <rPh sb="5" eb="6">
      <t>カブ</t>
    </rPh>
    <phoneticPr fontId="3"/>
  </si>
  <si>
    <t>超長期増配株</t>
    <rPh sb="0" eb="1">
      <t>チョウ</t>
    </rPh>
    <rPh sb="1" eb="3">
      <t>チョウキ</t>
    </rPh>
    <rPh sb="3" eb="5">
      <t>ゾウハイ</t>
    </rPh>
    <rPh sb="5" eb="6">
      <t>カブ</t>
    </rPh>
    <phoneticPr fontId="3"/>
  </si>
  <si>
    <t>配当性向30%.営業利益5年で倍、当期利益10年で4倍。配当利回り3.5%以上(76円配)の2250円以下は定期買付。</t>
    <rPh sb="0" eb="2">
      <t>ハイトウ</t>
    </rPh>
    <rPh sb="2" eb="4">
      <t>セイコウ</t>
    </rPh>
    <rPh sb="8" eb="10">
      <t>エイギョウ</t>
    </rPh>
    <rPh sb="10" eb="12">
      <t>リエキ</t>
    </rPh>
    <rPh sb="13" eb="14">
      <t>ネン</t>
    </rPh>
    <rPh sb="15" eb="16">
      <t>バイ</t>
    </rPh>
    <rPh sb="17" eb="19">
      <t>トウキ</t>
    </rPh>
    <rPh sb="19" eb="21">
      <t>リエキ</t>
    </rPh>
    <rPh sb="23" eb="24">
      <t>ネン</t>
    </rPh>
    <rPh sb="26" eb="27">
      <t>バイ</t>
    </rPh>
    <rPh sb="28" eb="30">
      <t>ハイトウ</t>
    </rPh>
    <rPh sb="30" eb="32">
      <t>リマワ</t>
    </rPh>
    <rPh sb="37" eb="39">
      <t>イジョウ</t>
    </rPh>
    <rPh sb="42" eb="43">
      <t>エン</t>
    </rPh>
    <rPh sb="43" eb="44">
      <t>ハイ</t>
    </rPh>
    <rPh sb="50" eb="51">
      <t>エン</t>
    </rPh>
    <rPh sb="51" eb="53">
      <t>イカ</t>
    </rPh>
    <rPh sb="54" eb="56">
      <t>テイキ</t>
    </rPh>
    <rPh sb="56" eb="58">
      <t>カイツケ</t>
    </rPh>
    <phoneticPr fontId="3"/>
  </si>
  <si>
    <t>首都圏で分譲マンション展開。安定して収益を挙げており株主資本、現金積み上がり良好。4.2%利回り以上の950円以下で定期買付</t>
    <rPh sb="0" eb="3">
      <t>シュトケン</t>
    </rPh>
    <rPh sb="4" eb="6">
      <t>ブンジョウ</t>
    </rPh>
    <rPh sb="11" eb="13">
      <t>テンカイ</t>
    </rPh>
    <rPh sb="14" eb="16">
      <t>アンテイ</t>
    </rPh>
    <rPh sb="18" eb="20">
      <t>シュウエキ</t>
    </rPh>
    <rPh sb="21" eb="22">
      <t>ア</t>
    </rPh>
    <rPh sb="26" eb="28">
      <t>カブヌシ</t>
    </rPh>
    <rPh sb="28" eb="30">
      <t>シホン</t>
    </rPh>
    <rPh sb="31" eb="33">
      <t>ゲンキン</t>
    </rPh>
    <rPh sb="33" eb="34">
      <t>ツ</t>
    </rPh>
    <rPh sb="35" eb="36">
      <t>ア</t>
    </rPh>
    <rPh sb="38" eb="40">
      <t>リョウコウ</t>
    </rPh>
    <rPh sb="45" eb="47">
      <t>リマワ</t>
    </rPh>
    <rPh sb="48" eb="50">
      <t>イジョウ</t>
    </rPh>
    <rPh sb="54" eb="55">
      <t>エン</t>
    </rPh>
    <rPh sb="55" eb="57">
      <t>イカ</t>
    </rPh>
    <rPh sb="58" eb="60">
      <t>テイキ</t>
    </rPh>
    <rPh sb="60" eb="62">
      <t>カイツケ</t>
    </rPh>
    <phoneticPr fontId="3"/>
  </si>
  <si>
    <t>12年から7年で利益倍以上。投資用ワンルームマンション販売主力。配当利回り3.5%以上で買い。1250円以下、定期買付継続。(来期44円配当前提)</t>
    <rPh sb="2" eb="3">
      <t>ネン</t>
    </rPh>
    <rPh sb="6" eb="7">
      <t>ネン</t>
    </rPh>
    <rPh sb="8" eb="10">
      <t>リエキ</t>
    </rPh>
    <rPh sb="10" eb="11">
      <t>バイ</t>
    </rPh>
    <rPh sb="11" eb="13">
      <t>イジョウ</t>
    </rPh>
    <rPh sb="14" eb="17">
      <t>トウシヨウ</t>
    </rPh>
    <rPh sb="27" eb="29">
      <t>ハンバイ</t>
    </rPh>
    <rPh sb="29" eb="31">
      <t>シュリョク</t>
    </rPh>
    <rPh sb="32" eb="34">
      <t>ハイトウ</t>
    </rPh>
    <rPh sb="34" eb="36">
      <t>リマワ</t>
    </rPh>
    <rPh sb="41" eb="43">
      <t>イジョウ</t>
    </rPh>
    <rPh sb="44" eb="45">
      <t>カ</t>
    </rPh>
    <rPh sb="51" eb="52">
      <t>エン</t>
    </rPh>
    <rPh sb="52" eb="54">
      <t>イカ</t>
    </rPh>
    <rPh sb="55" eb="57">
      <t>テイキ</t>
    </rPh>
    <rPh sb="57" eb="59">
      <t>カイツケ</t>
    </rPh>
    <rPh sb="59" eb="61">
      <t>ケイゾク</t>
    </rPh>
    <rPh sb="63" eb="65">
      <t>ライキ</t>
    </rPh>
    <rPh sb="67" eb="68">
      <t>エン</t>
    </rPh>
    <rPh sb="68" eb="70">
      <t>ハイトウ</t>
    </rPh>
    <rPh sb="70" eb="72">
      <t>ゼンテイ</t>
    </rPh>
    <phoneticPr fontId="3"/>
  </si>
  <si>
    <t>シノケングループ</t>
    <phoneticPr fontId="3"/>
  </si>
  <si>
    <t>配当性向10%台。個人用投資向けアパートで成長。上期業績上方集英。増配。39円配。配当利回り2.5%以上の1550円まで定期買付</t>
    <rPh sb="0" eb="2">
      <t>ハイトウ</t>
    </rPh>
    <rPh sb="2" eb="4">
      <t>セイコウ</t>
    </rPh>
    <rPh sb="7" eb="8">
      <t>ダイ</t>
    </rPh>
    <rPh sb="9" eb="12">
      <t>コジンヨウ</t>
    </rPh>
    <rPh sb="12" eb="14">
      <t>トウシ</t>
    </rPh>
    <rPh sb="14" eb="15">
      <t>ム</t>
    </rPh>
    <rPh sb="21" eb="23">
      <t>セイチョウ</t>
    </rPh>
    <rPh sb="24" eb="26">
      <t>カミキ</t>
    </rPh>
    <rPh sb="26" eb="28">
      <t>ギョウセキ</t>
    </rPh>
    <rPh sb="28" eb="30">
      <t>ジョウホウ</t>
    </rPh>
    <rPh sb="30" eb="32">
      <t>シュウエイ</t>
    </rPh>
    <rPh sb="33" eb="35">
      <t>ゾウハイ</t>
    </rPh>
    <rPh sb="38" eb="39">
      <t>エン</t>
    </rPh>
    <rPh sb="39" eb="40">
      <t>ハイ</t>
    </rPh>
    <rPh sb="41" eb="43">
      <t>ハイトウ</t>
    </rPh>
    <rPh sb="43" eb="45">
      <t>リマワ</t>
    </rPh>
    <rPh sb="50" eb="52">
      <t>イジョウ</t>
    </rPh>
    <rPh sb="57" eb="58">
      <t>エン</t>
    </rPh>
    <rPh sb="60" eb="62">
      <t>テイキ</t>
    </rPh>
    <rPh sb="62" eb="64">
      <t>カイツケ</t>
    </rPh>
    <phoneticPr fontId="3"/>
  </si>
  <si>
    <t>超超長期増配株</t>
    <rPh sb="0" eb="1">
      <t>チョウ</t>
    </rPh>
    <rPh sb="1" eb="2">
      <t>チョウ</t>
    </rPh>
    <rPh sb="2" eb="4">
      <t>チョウキ</t>
    </rPh>
    <rPh sb="4" eb="6">
      <t>ゾウハイ</t>
    </rPh>
    <rPh sb="6" eb="7">
      <t>カブ</t>
    </rPh>
    <phoneticPr fontId="3"/>
  </si>
  <si>
    <t>共通で良い点</t>
    <rPh sb="0" eb="2">
      <t>キョウツウ</t>
    </rPh>
    <rPh sb="3" eb="4">
      <t>ヨ</t>
    </rPh>
    <rPh sb="5" eb="6">
      <t>テン</t>
    </rPh>
    <phoneticPr fontId="3"/>
  </si>
  <si>
    <t>・実質累進配当(赤字でも配当金継続実績がある)</t>
    <rPh sb="1" eb="3">
      <t>ジッシツ</t>
    </rPh>
    <rPh sb="3" eb="5">
      <t>ルイシン</t>
    </rPh>
    <rPh sb="5" eb="7">
      <t>ハイトウ</t>
    </rPh>
    <rPh sb="8" eb="10">
      <t>アカジ</t>
    </rPh>
    <rPh sb="12" eb="14">
      <t>ハイトウ</t>
    </rPh>
    <rPh sb="14" eb="15">
      <t>キン</t>
    </rPh>
    <rPh sb="15" eb="17">
      <t>ケイゾク</t>
    </rPh>
    <rPh sb="17" eb="19">
      <t>ジッセキ</t>
    </rPh>
    <phoneticPr fontId="3"/>
  </si>
  <si>
    <t>・業界シェアトップ、最大手、首位など</t>
    <rPh sb="1" eb="3">
      <t>ギョウカイ</t>
    </rPh>
    <rPh sb="10" eb="13">
      <t>サイオオテ</t>
    </rPh>
    <rPh sb="14" eb="16">
      <t>シュイ</t>
    </rPh>
    <phoneticPr fontId="3"/>
  </si>
  <si>
    <t>・好財務(現金や株主資本 &gt;&gt;&gt;&gt;配当費用)</t>
    <rPh sb="1" eb="2">
      <t>コウ</t>
    </rPh>
    <rPh sb="2" eb="4">
      <t>ザイム</t>
    </rPh>
    <rPh sb="5" eb="7">
      <t>ゲンキン</t>
    </rPh>
    <rPh sb="8" eb="10">
      <t>カブヌシ</t>
    </rPh>
    <rPh sb="10" eb="12">
      <t>シホン</t>
    </rPh>
    <rPh sb="17" eb="19">
      <t>ハイトウ</t>
    </rPh>
    <rPh sb="19" eb="21">
      <t>ヒヨウ</t>
    </rPh>
    <phoneticPr fontId="3"/>
  </si>
  <si>
    <t>主な採用基準</t>
    <rPh sb="0" eb="1">
      <t>オモ</t>
    </rPh>
    <rPh sb="2" eb="4">
      <t>サイヨウ</t>
    </rPh>
    <rPh sb="4" eb="6">
      <t>キジュン</t>
    </rPh>
    <phoneticPr fontId="3"/>
  </si>
  <si>
    <t>非採用基準</t>
    <rPh sb="0" eb="1">
      <t>ヒ</t>
    </rPh>
    <rPh sb="1" eb="3">
      <t>サイヨウ</t>
    </rPh>
    <rPh sb="3" eb="5">
      <t>キジュン</t>
    </rPh>
    <phoneticPr fontId="3"/>
  </si>
  <si>
    <t>・年度毎に配当金のバラつきがある</t>
    <rPh sb="1" eb="3">
      <t>ネンド</t>
    </rPh>
    <rPh sb="3" eb="4">
      <t>ゴト</t>
    </rPh>
    <rPh sb="5" eb="8">
      <t>ハイトウキン</t>
    </rPh>
    <phoneticPr fontId="3"/>
  </si>
  <si>
    <t>・赤字、黒字と業績が安定せず株主資本や現金など配当費用を負担するキャッシュが増えていない事</t>
    <rPh sb="1" eb="3">
      <t>アカジ</t>
    </rPh>
    <rPh sb="4" eb="6">
      <t>クロジ</t>
    </rPh>
    <rPh sb="7" eb="9">
      <t>ギョウセキ</t>
    </rPh>
    <rPh sb="10" eb="12">
      <t>アンテイ</t>
    </rPh>
    <rPh sb="14" eb="16">
      <t>カブヌシ</t>
    </rPh>
    <rPh sb="16" eb="18">
      <t>シホン</t>
    </rPh>
    <rPh sb="19" eb="21">
      <t>ゲンキン</t>
    </rPh>
    <rPh sb="23" eb="25">
      <t>ハイトウ</t>
    </rPh>
    <rPh sb="25" eb="27">
      <t>ヒヨウ</t>
    </rPh>
    <rPh sb="28" eb="30">
      <t>フタン</t>
    </rPh>
    <rPh sb="38" eb="39">
      <t>フ</t>
    </rPh>
    <rPh sb="44" eb="45">
      <t>コト</t>
    </rPh>
    <phoneticPr fontId="3"/>
  </si>
  <si>
    <t>・少しの減益で安易に減配する企業</t>
    <rPh sb="1" eb="2">
      <t>スコ</t>
    </rPh>
    <rPh sb="4" eb="6">
      <t>ゲンエキ</t>
    </rPh>
    <rPh sb="7" eb="9">
      <t>アンイ</t>
    </rPh>
    <rPh sb="10" eb="12">
      <t>ゲンパイ</t>
    </rPh>
    <rPh sb="14" eb="16">
      <t>キギョウ</t>
    </rPh>
    <phoneticPr fontId="3"/>
  </si>
  <si>
    <t>・目的：現在の配当金を理想、永遠に得られる状態の銘柄</t>
    <rPh sb="1" eb="3">
      <t>モクテキ</t>
    </rPh>
    <rPh sb="4" eb="6">
      <t>ゲンザイ</t>
    </rPh>
    <rPh sb="7" eb="10">
      <t>ハイトウキン</t>
    </rPh>
    <rPh sb="11" eb="13">
      <t>リソウ</t>
    </rPh>
    <rPh sb="14" eb="16">
      <t>エイエン</t>
    </rPh>
    <rPh sb="17" eb="18">
      <t>エ</t>
    </rPh>
    <rPh sb="21" eb="23">
      <t>ジョウタイ</t>
    </rPh>
    <rPh sb="24" eb="26">
      <t>メイガラ</t>
    </rPh>
    <phoneticPr fontId="3"/>
  </si>
  <si>
    <t>・目的：現在の配当金が将来に渡って増加し続ける銘柄</t>
    <rPh sb="1" eb="3">
      <t>モクテキ</t>
    </rPh>
    <rPh sb="4" eb="6">
      <t>ゲンザイ</t>
    </rPh>
    <rPh sb="7" eb="10">
      <t>ハイトウキン</t>
    </rPh>
    <rPh sb="11" eb="13">
      <t>ショウライ</t>
    </rPh>
    <rPh sb="14" eb="15">
      <t>ワタ</t>
    </rPh>
    <rPh sb="17" eb="19">
      <t>ゾウカ</t>
    </rPh>
    <rPh sb="20" eb="21">
      <t>ツヅ</t>
    </rPh>
    <rPh sb="23" eb="25">
      <t>メイガラ</t>
    </rPh>
    <phoneticPr fontId="3"/>
  </si>
  <si>
    <t>・利益は長期的に横ばいであればいい。(配当費用負担できればいい)</t>
    <rPh sb="1" eb="3">
      <t>リエキ</t>
    </rPh>
    <rPh sb="4" eb="7">
      <t>チョウキテキ</t>
    </rPh>
    <rPh sb="8" eb="9">
      <t>ヨコ</t>
    </rPh>
    <rPh sb="19" eb="21">
      <t>ハイトウ</t>
    </rPh>
    <rPh sb="21" eb="23">
      <t>ヒヨウ</t>
    </rPh>
    <rPh sb="23" eb="25">
      <t>フタン</t>
    </rPh>
    <phoneticPr fontId="3"/>
  </si>
  <si>
    <t>定期買付採用基準(ざっくりイメージ。実際は銘柄ごとに分析しながら決めました)</t>
    <rPh sb="0" eb="2">
      <t>テイキ</t>
    </rPh>
    <rPh sb="2" eb="4">
      <t>カイツケ</t>
    </rPh>
    <rPh sb="4" eb="6">
      <t>サイヨウ</t>
    </rPh>
    <rPh sb="6" eb="8">
      <t>キジュン</t>
    </rPh>
    <rPh sb="18" eb="20">
      <t>ジッサイ</t>
    </rPh>
    <rPh sb="21" eb="23">
      <t>メイガラ</t>
    </rPh>
    <rPh sb="26" eb="28">
      <t>ブンセキ</t>
    </rPh>
    <rPh sb="32" eb="33">
      <t>キ</t>
    </rPh>
    <phoneticPr fontId="3"/>
  </si>
  <si>
    <t>・3年、5年、10年チャートで比較的割安な事(右肩下がりか横ばい)</t>
    <rPh sb="2" eb="3">
      <t>ネン</t>
    </rPh>
    <rPh sb="5" eb="6">
      <t>ネン</t>
    </rPh>
    <rPh sb="9" eb="10">
      <t>ネン</t>
    </rPh>
    <rPh sb="15" eb="18">
      <t>ヒカクテキ</t>
    </rPh>
    <rPh sb="18" eb="20">
      <t>ワリヤス</t>
    </rPh>
    <rPh sb="21" eb="22">
      <t>コト</t>
    </rPh>
    <rPh sb="23" eb="25">
      <t>ミギカタ</t>
    </rPh>
    <rPh sb="25" eb="26">
      <t>サ</t>
    </rPh>
    <rPh sb="29" eb="30">
      <t>ヨコ</t>
    </rPh>
    <phoneticPr fontId="3"/>
  </si>
  <si>
    <t>・配当利回り3.5~4%が維持できる株価以下である事</t>
    <rPh sb="1" eb="3">
      <t>ハイトウ</t>
    </rPh>
    <rPh sb="3" eb="5">
      <t>リマワ</t>
    </rPh>
    <rPh sb="13" eb="15">
      <t>イジ</t>
    </rPh>
    <rPh sb="18" eb="20">
      <t>カブカ</t>
    </rPh>
    <rPh sb="20" eb="22">
      <t>イカ</t>
    </rPh>
    <rPh sb="25" eb="26">
      <t>コト</t>
    </rPh>
    <phoneticPr fontId="3"/>
  </si>
  <si>
    <t>・配当利回り2~3.5%が維持できる株価以下である事</t>
    <rPh sb="1" eb="3">
      <t>ハイトウ</t>
    </rPh>
    <rPh sb="3" eb="5">
      <t>リマワ</t>
    </rPh>
    <rPh sb="13" eb="15">
      <t>イジ</t>
    </rPh>
    <rPh sb="18" eb="20">
      <t>カブカ</t>
    </rPh>
    <rPh sb="20" eb="22">
      <t>イカ</t>
    </rPh>
    <rPh sb="25" eb="26">
      <t>コト</t>
    </rPh>
    <phoneticPr fontId="3"/>
  </si>
  <si>
    <t>定期買付株価</t>
    <rPh sb="0" eb="2">
      <t>テイキ</t>
    </rPh>
    <rPh sb="2" eb="4">
      <t>カイツケ</t>
    </rPh>
    <rPh sb="4" eb="6">
      <t>カブカ</t>
    </rPh>
    <phoneticPr fontId="3"/>
  </si>
  <si>
    <t>銘柄分析コメント</t>
    <rPh sb="0" eb="2">
      <t>メイガラ</t>
    </rPh>
    <rPh sb="2" eb="4">
      <t>ブンセキ</t>
    </rPh>
    <phoneticPr fontId="3"/>
  </si>
  <si>
    <t>建築業</t>
    <rPh sb="0" eb="2">
      <t>ケンチク</t>
    </rPh>
    <rPh sb="2" eb="3">
      <t>ギョウ</t>
    </rPh>
    <phoneticPr fontId="3"/>
  </si>
  <si>
    <t>電機機器</t>
    <rPh sb="0" eb="2">
      <t>デンキ</t>
    </rPh>
    <rPh sb="2" eb="4">
      <t>キキ</t>
    </rPh>
    <phoneticPr fontId="3"/>
  </si>
  <si>
    <t>17年減益時も50円配据え置き。1250円以下で定期買付(配当利回り4%以上)</t>
    <rPh sb="2" eb="3">
      <t>ネン</t>
    </rPh>
    <rPh sb="3" eb="5">
      <t>ゲンエキ</t>
    </rPh>
    <rPh sb="5" eb="6">
      <t>ジ</t>
    </rPh>
    <rPh sb="9" eb="10">
      <t>エン</t>
    </rPh>
    <rPh sb="10" eb="11">
      <t>ハイ</t>
    </rPh>
    <rPh sb="11" eb="12">
      <t>ス</t>
    </rPh>
    <rPh sb="13" eb="14">
      <t>オ</t>
    </rPh>
    <rPh sb="20" eb="21">
      <t>エン</t>
    </rPh>
    <rPh sb="21" eb="23">
      <t>イカ</t>
    </rPh>
    <rPh sb="24" eb="26">
      <t>テイキ</t>
    </rPh>
    <rPh sb="26" eb="28">
      <t>カイツケ</t>
    </rPh>
    <rPh sb="29" eb="31">
      <t>ハイトウ</t>
    </rPh>
    <rPh sb="31" eb="33">
      <t>リマワ</t>
    </rPh>
    <rPh sb="36" eb="38">
      <t>イジョウ</t>
    </rPh>
    <phoneticPr fontId="3"/>
  </si>
  <si>
    <t>キムラユニティー</t>
    <phoneticPr fontId="3"/>
  </si>
  <si>
    <t>その他金融業</t>
    <rPh sb="2" eb="3">
      <t>タ</t>
    </rPh>
    <rPh sb="3" eb="5">
      <t>キンユウ</t>
    </rPh>
    <rPh sb="5" eb="6">
      <t>ギョウ</t>
    </rPh>
    <phoneticPr fontId="3"/>
  </si>
  <si>
    <t>・目的：現在の配当金を理想、永遠に得続ける銘柄</t>
    <rPh sb="1" eb="3">
      <t>モクテキ</t>
    </rPh>
    <rPh sb="4" eb="6">
      <t>ゲンザイ</t>
    </rPh>
    <rPh sb="7" eb="10">
      <t>ハイトウキン</t>
    </rPh>
    <rPh sb="11" eb="13">
      <t>リソウ</t>
    </rPh>
    <rPh sb="14" eb="16">
      <t>エイエン</t>
    </rPh>
    <rPh sb="17" eb="19">
      <t>エツヅ</t>
    </rPh>
    <rPh sb="21" eb="23">
      <t>メイガラ</t>
    </rPh>
    <phoneticPr fontId="3"/>
  </si>
  <si>
    <t>見方の観点</t>
    <rPh sb="0" eb="2">
      <t>ミカタ</t>
    </rPh>
    <rPh sb="3" eb="5">
      <t>カンテン</t>
    </rPh>
    <phoneticPr fontId="3"/>
  </si>
  <si>
    <t>銀行業</t>
    <rPh sb="0" eb="2">
      <t>ギンコウ</t>
    </rPh>
    <rPh sb="2" eb="3">
      <t>ギョウ</t>
    </rPh>
    <phoneticPr fontId="3"/>
  </si>
  <si>
    <t>60円配当据え置き。赤字の時も減配無し。(累進配当) 剰余増 1710円以下で定期買付</t>
    <rPh sb="2" eb="3">
      <t>エン</t>
    </rPh>
    <rPh sb="3" eb="5">
      <t>ハイトウ</t>
    </rPh>
    <rPh sb="5" eb="6">
      <t>ス</t>
    </rPh>
    <rPh sb="7" eb="8">
      <t>オ</t>
    </rPh>
    <rPh sb="10" eb="12">
      <t>アカジ</t>
    </rPh>
    <rPh sb="13" eb="14">
      <t>トキ</t>
    </rPh>
    <rPh sb="15" eb="17">
      <t>ゲンパイ</t>
    </rPh>
    <rPh sb="17" eb="18">
      <t>ナ</t>
    </rPh>
    <rPh sb="21" eb="23">
      <t>ルイシン</t>
    </rPh>
    <rPh sb="23" eb="25">
      <t>ハイトウ</t>
    </rPh>
    <rPh sb="27" eb="29">
      <t>ジョウヨ</t>
    </rPh>
    <rPh sb="29" eb="30">
      <t>ゾウ</t>
    </rPh>
    <rPh sb="35" eb="36">
      <t>エン</t>
    </rPh>
    <rPh sb="36" eb="38">
      <t>イカ</t>
    </rPh>
    <rPh sb="39" eb="41">
      <t>テイキ</t>
    </rPh>
    <rPh sb="41" eb="43">
      <t>カイツケ</t>
    </rPh>
    <phoneticPr fontId="3"/>
  </si>
  <si>
    <t>定期買付
配当金前提
(円)</t>
    <rPh sb="0" eb="2">
      <t>テイキ</t>
    </rPh>
    <rPh sb="2" eb="4">
      <t>カイツケ</t>
    </rPh>
    <rPh sb="5" eb="7">
      <t>ハイトウ</t>
    </rPh>
    <rPh sb="7" eb="8">
      <t>キン</t>
    </rPh>
    <rPh sb="8" eb="10">
      <t>ゼンテイ</t>
    </rPh>
    <rPh sb="12" eb="13">
      <t>エン</t>
    </rPh>
    <phoneticPr fontId="3"/>
  </si>
  <si>
    <t>定期買付基準
配当利回り(%)</t>
    <rPh sb="0" eb="2">
      <t>テイキ</t>
    </rPh>
    <rPh sb="2" eb="4">
      <t>カイツケ</t>
    </rPh>
    <rPh sb="4" eb="6">
      <t>キジュン</t>
    </rPh>
    <rPh sb="7" eb="9">
      <t>ハイトウ</t>
    </rPh>
    <rPh sb="9" eb="11">
      <t>リマワ</t>
    </rPh>
    <phoneticPr fontId="3"/>
  </si>
  <si>
    <t>鶏肉国内加工大手。ケンタッキー向け柱。配当利回り3%以上は買い。配当77.5円予想。直近減益だが成長性〇</t>
    <rPh sb="0" eb="2">
      <t>トリニク</t>
    </rPh>
    <rPh sb="2" eb="4">
      <t>コクナイ</t>
    </rPh>
    <rPh sb="4" eb="6">
      <t>カコウ</t>
    </rPh>
    <rPh sb="6" eb="8">
      <t>オオテ</t>
    </rPh>
    <rPh sb="15" eb="16">
      <t>ム</t>
    </rPh>
    <rPh sb="17" eb="18">
      <t>ハシラ</t>
    </rPh>
    <rPh sb="19" eb="21">
      <t>ハイトウ</t>
    </rPh>
    <rPh sb="21" eb="23">
      <t>リマワ</t>
    </rPh>
    <rPh sb="26" eb="28">
      <t>イジョウ</t>
    </rPh>
    <rPh sb="29" eb="30">
      <t>カ</t>
    </rPh>
    <rPh sb="32" eb="34">
      <t>ハイトウ</t>
    </rPh>
    <rPh sb="38" eb="39">
      <t>エン</t>
    </rPh>
    <rPh sb="39" eb="41">
      <t>ヨソウ</t>
    </rPh>
    <rPh sb="42" eb="44">
      <t>チョッキン</t>
    </rPh>
    <rPh sb="44" eb="46">
      <t>ゲンエキ</t>
    </rPh>
    <rPh sb="48" eb="51">
      <t>セイチョウセイ</t>
    </rPh>
    <phoneticPr fontId="3"/>
  </si>
  <si>
    <t>50円配当据え置き。業績はばらつきあるが黒字安定で株主資本増加。1430円以下定期買付。</t>
    <rPh sb="2" eb="3">
      <t>エン</t>
    </rPh>
    <rPh sb="3" eb="5">
      <t>ハイトウ</t>
    </rPh>
    <rPh sb="5" eb="6">
      <t>ス</t>
    </rPh>
    <rPh sb="7" eb="8">
      <t>オ</t>
    </rPh>
    <rPh sb="10" eb="12">
      <t>ギョウセキ</t>
    </rPh>
    <rPh sb="20" eb="22">
      <t>クロジ</t>
    </rPh>
    <rPh sb="22" eb="24">
      <t>アンテイ</t>
    </rPh>
    <rPh sb="25" eb="27">
      <t>カブヌシ</t>
    </rPh>
    <rPh sb="27" eb="29">
      <t>シホン</t>
    </rPh>
    <rPh sb="29" eb="31">
      <t>ゾウカ</t>
    </rPh>
    <rPh sb="36" eb="37">
      <t>エン</t>
    </rPh>
    <rPh sb="37" eb="39">
      <t>イカ</t>
    </rPh>
    <rPh sb="39" eb="41">
      <t>テイキ</t>
    </rPh>
    <rPh sb="41" eb="43">
      <t>カイツケ</t>
    </rPh>
    <phoneticPr fontId="3"/>
  </si>
  <si>
    <t>配当利回り3.5%以下は買い。2280円以下。配当80円</t>
    <rPh sb="0" eb="2">
      <t>ハイトウ</t>
    </rPh>
    <rPh sb="2" eb="4">
      <t>リマワ</t>
    </rPh>
    <rPh sb="9" eb="11">
      <t>イカ</t>
    </rPh>
    <rPh sb="12" eb="13">
      <t>カ</t>
    </rPh>
    <rPh sb="19" eb="20">
      <t>エン</t>
    </rPh>
    <rPh sb="20" eb="22">
      <t>イカ</t>
    </rPh>
    <rPh sb="23" eb="25">
      <t>ハイトウ</t>
    </rPh>
    <rPh sb="27" eb="28">
      <t>エン</t>
    </rPh>
    <phoneticPr fontId="3"/>
  </si>
  <si>
    <t>ワーキングウェア大手。医療用開拓。8550円以下買い(3.5%以下)09年、16年実質累進配当実施。4%前後の配当で9年安定して黒字。好財務</t>
    <rPh sb="8" eb="10">
      <t>オオテ</t>
    </rPh>
    <rPh sb="11" eb="14">
      <t>イリョウヨウ</t>
    </rPh>
    <rPh sb="14" eb="16">
      <t>カイタク</t>
    </rPh>
    <rPh sb="21" eb="22">
      <t>エン</t>
    </rPh>
    <rPh sb="22" eb="24">
      <t>イカ</t>
    </rPh>
    <rPh sb="24" eb="25">
      <t>カ</t>
    </rPh>
    <rPh sb="31" eb="33">
      <t>イカ</t>
    </rPh>
    <rPh sb="36" eb="37">
      <t>ネン</t>
    </rPh>
    <rPh sb="40" eb="41">
      <t>ネン</t>
    </rPh>
    <rPh sb="41" eb="43">
      <t>ジッシツ</t>
    </rPh>
    <rPh sb="43" eb="45">
      <t>ルイシン</t>
    </rPh>
    <rPh sb="45" eb="47">
      <t>ハイトウ</t>
    </rPh>
    <rPh sb="47" eb="49">
      <t>ジッシ</t>
    </rPh>
    <rPh sb="52" eb="54">
      <t>ゼンゴ</t>
    </rPh>
    <rPh sb="55" eb="57">
      <t>ハイトウ</t>
    </rPh>
    <rPh sb="59" eb="60">
      <t>ネン</t>
    </rPh>
    <rPh sb="60" eb="62">
      <t>アンテイ</t>
    </rPh>
    <rPh sb="64" eb="66">
      <t>クロジ</t>
    </rPh>
    <rPh sb="67" eb="68">
      <t>ス</t>
    </rPh>
    <rPh sb="68" eb="70">
      <t>ザイム</t>
    </rPh>
    <phoneticPr fontId="3"/>
  </si>
  <si>
    <r>
      <rPr>
        <b/>
        <sz val="11"/>
        <color rgb="FF0000FF"/>
        <rFont val="游ゴシック"/>
        <family val="3"/>
        <charset val="128"/>
        <scheme val="minor"/>
      </rPr>
      <t>タイヤ世界一！</t>
    </r>
    <r>
      <rPr>
        <sz val="11"/>
        <color theme="1"/>
        <rFont val="游ゴシック"/>
        <family val="2"/>
        <charset val="128"/>
        <scheme val="minor"/>
      </rPr>
      <t>10年かけて増収増益中。配当性向40%と上げ始めているが無理はしていないレベル。3.5%以上(4560円以下で定期買付)</t>
    </r>
    <rPh sb="3" eb="5">
      <t>セカイ</t>
    </rPh>
    <rPh sb="5" eb="6">
      <t>イチ</t>
    </rPh>
    <rPh sb="9" eb="10">
      <t>ネン</t>
    </rPh>
    <rPh sb="13" eb="15">
      <t>ゾウシュウ</t>
    </rPh>
    <rPh sb="15" eb="17">
      <t>ゾウエキ</t>
    </rPh>
    <rPh sb="17" eb="18">
      <t>チュウ</t>
    </rPh>
    <rPh sb="19" eb="21">
      <t>ハイトウ</t>
    </rPh>
    <rPh sb="21" eb="23">
      <t>セイコウ</t>
    </rPh>
    <rPh sb="27" eb="28">
      <t>ア</t>
    </rPh>
    <rPh sb="29" eb="30">
      <t>ハジ</t>
    </rPh>
    <rPh sb="35" eb="37">
      <t>ムリ</t>
    </rPh>
    <rPh sb="51" eb="53">
      <t>イジョウ</t>
    </rPh>
    <rPh sb="58" eb="59">
      <t>エン</t>
    </rPh>
    <rPh sb="59" eb="61">
      <t>イカ</t>
    </rPh>
    <rPh sb="62" eb="64">
      <t>テイキ</t>
    </rPh>
    <rPh sb="64" eb="66">
      <t>カイツケ</t>
    </rPh>
    <phoneticPr fontId="3"/>
  </si>
  <si>
    <r>
      <t>配当性向30%。13年に</t>
    </r>
    <r>
      <rPr>
        <sz val="11"/>
        <color rgb="FFFF0000"/>
        <rFont val="游ゴシック"/>
        <family val="3"/>
        <charset val="128"/>
        <scheme val="minor"/>
      </rPr>
      <t>微減配</t>
    </r>
    <r>
      <rPr>
        <sz val="11"/>
        <color theme="1"/>
        <rFont val="游ゴシック"/>
        <family val="2"/>
        <charset val="128"/>
        <scheme val="minor"/>
      </rPr>
      <t>しているのが気になるが成長性高いので追加。7000円以下(4%以上)で定期買付</t>
    </r>
    <rPh sb="0" eb="2">
      <t>ハイトウ</t>
    </rPh>
    <rPh sb="2" eb="4">
      <t>セイコウ</t>
    </rPh>
    <rPh sb="10" eb="11">
      <t>ネン</t>
    </rPh>
    <rPh sb="12" eb="13">
      <t>ビ</t>
    </rPh>
    <rPh sb="13" eb="15">
      <t>ゲンパイ</t>
    </rPh>
    <rPh sb="21" eb="22">
      <t>キ</t>
    </rPh>
    <rPh sb="26" eb="29">
      <t>セイチョウセイ</t>
    </rPh>
    <rPh sb="29" eb="30">
      <t>タカ</t>
    </rPh>
    <rPh sb="33" eb="35">
      <t>ツイカ</t>
    </rPh>
    <rPh sb="40" eb="41">
      <t>エン</t>
    </rPh>
    <rPh sb="41" eb="43">
      <t>イカ</t>
    </rPh>
    <rPh sb="46" eb="48">
      <t>イジョウ</t>
    </rPh>
    <rPh sb="50" eb="52">
      <t>テイキ</t>
    </rPh>
    <rPh sb="52" eb="54">
      <t>カイツケ</t>
    </rPh>
    <phoneticPr fontId="3"/>
  </si>
  <si>
    <t>バリュー株。油圧機器総合メーカー。チャートも良い形。17年に80→70円減配。70円配前提で配当利回り4％以上の1750円で定期買付</t>
    <rPh sb="4" eb="5">
      <t>カブ</t>
    </rPh>
    <rPh sb="6" eb="8">
      <t>ユアツ</t>
    </rPh>
    <rPh sb="8" eb="10">
      <t>キキ</t>
    </rPh>
    <rPh sb="10" eb="12">
      <t>ソウゴウ</t>
    </rPh>
    <rPh sb="22" eb="23">
      <t>ヨ</t>
    </rPh>
    <rPh sb="24" eb="25">
      <t>カタチ</t>
    </rPh>
    <rPh sb="28" eb="29">
      <t>ネン</t>
    </rPh>
    <rPh sb="35" eb="36">
      <t>エン</t>
    </rPh>
    <rPh sb="36" eb="38">
      <t>ゲンパイ</t>
    </rPh>
    <rPh sb="41" eb="42">
      <t>エン</t>
    </rPh>
    <rPh sb="42" eb="43">
      <t>ハイ</t>
    </rPh>
    <rPh sb="43" eb="45">
      <t>ゼンテイ</t>
    </rPh>
    <rPh sb="46" eb="48">
      <t>ハイトウ</t>
    </rPh>
    <rPh sb="48" eb="50">
      <t>リマワ</t>
    </rPh>
    <rPh sb="53" eb="55">
      <t>イジョウ</t>
    </rPh>
    <rPh sb="60" eb="61">
      <t>エン</t>
    </rPh>
    <rPh sb="62" eb="64">
      <t>テイキ</t>
    </rPh>
    <rPh sb="64" eb="66">
      <t>カイツケ</t>
    </rPh>
    <phoneticPr fontId="3"/>
  </si>
  <si>
    <r>
      <rPr>
        <b/>
        <sz val="11"/>
        <color rgb="FF0000FF"/>
        <rFont val="游ゴシック"/>
        <family val="3"/>
        <charset val="128"/>
        <scheme val="minor"/>
      </rPr>
      <t>間仕切り国内トップ</t>
    </r>
    <r>
      <rPr>
        <sz val="11"/>
        <color theme="1"/>
        <rFont val="游ゴシック"/>
        <family val="2"/>
        <charset val="128"/>
        <scheme val="minor"/>
      </rPr>
      <t>。08~10年赤字でも据え置きの</t>
    </r>
    <r>
      <rPr>
        <b/>
        <sz val="11"/>
        <color rgb="FF0000FF"/>
        <rFont val="游ゴシック"/>
        <family val="3"/>
        <charset val="128"/>
        <scheme val="minor"/>
      </rPr>
      <t>累進配当実施</t>
    </r>
    <r>
      <rPr>
        <sz val="11"/>
        <color theme="1"/>
        <rFont val="游ゴシック"/>
        <family val="2"/>
        <charset val="128"/>
        <scheme val="minor"/>
      </rPr>
      <t>。50円配の配当利回り3.7%以上の1350円以下で定期買付。</t>
    </r>
    <rPh sb="0" eb="3">
      <t>マジキ</t>
    </rPh>
    <rPh sb="4" eb="6">
      <t>コクナイ</t>
    </rPh>
    <rPh sb="15" eb="16">
      <t>ネン</t>
    </rPh>
    <rPh sb="16" eb="18">
      <t>アカジ</t>
    </rPh>
    <rPh sb="20" eb="21">
      <t>ス</t>
    </rPh>
    <rPh sb="22" eb="23">
      <t>オ</t>
    </rPh>
    <rPh sb="25" eb="27">
      <t>ルイシン</t>
    </rPh>
    <rPh sb="27" eb="29">
      <t>ハイトウ</t>
    </rPh>
    <rPh sb="29" eb="31">
      <t>ジッシ</t>
    </rPh>
    <rPh sb="34" eb="35">
      <t>エン</t>
    </rPh>
    <rPh sb="35" eb="36">
      <t>ハイ</t>
    </rPh>
    <rPh sb="37" eb="39">
      <t>ハイトウ</t>
    </rPh>
    <rPh sb="39" eb="41">
      <t>リマワ</t>
    </rPh>
    <rPh sb="46" eb="48">
      <t>イジョウ</t>
    </rPh>
    <rPh sb="53" eb="56">
      <t>エンイカ</t>
    </rPh>
    <rPh sb="57" eb="59">
      <t>テイキ</t>
    </rPh>
    <rPh sb="59" eb="61">
      <t>カイツケ</t>
    </rPh>
    <phoneticPr fontId="3"/>
  </si>
  <si>
    <t>10年で利益1.5倍弱で手堅く増やしている。トヨタ系部品包装主力。100株保有で4kgのお米券優待。32円配の配当利回り2.75%以上の1160円以下で定期買付</t>
    <rPh sb="2" eb="3">
      <t>ネン</t>
    </rPh>
    <rPh sb="4" eb="6">
      <t>リエキ</t>
    </rPh>
    <rPh sb="9" eb="10">
      <t>バイ</t>
    </rPh>
    <rPh sb="10" eb="11">
      <t>ジャク</t>
    </rPh>
    <rPh sb="12" eb="14">
      <t>テガタ</t>
    </rPh>
    <rPh sb="15" eb="16">
      <t>フ</t>
    </rPh>
    <rPh sb="25" eb="26">
      <t>ケイ</t>
    </rPh>
    <rPh sb="26" eb="28">
      <t>ブヒン</t>
    </rPh>
    <rPh sb="28" eb="30">
      <t>ホウソウ</t>
    </rPh>
    <rPh sb="30" eb="32">
      <t>シュリョク</t>
    </rPh>
    <rPh sb="36" eb="37">
      <t>カブ</t>
    </rPh>
    <rPh sb="37" eb="39">
      <t>ホユウ</t>
    </rPh>
    <rPh sb="45" eb="46">
      <t>コメ</t>
    </rPh>
    <rPh sb="46" eb="47">
      <t>ケン</t>
    </rPh>
    <rPh sb="47" eb="49">
      <t>ユウタイ</t>
    </rPh>
    <rPh sb="52" eb="53">
      <t>エン</t>
    </rPh>
    <rPh sb="53" eb="54">
      <t>ハイ</t>
    </rPh>
    <rPh sb="55" eb="57">
      <t>ハイトウ</t>
    </rPh>
    <rPh sb="57" eb="59">
      <t>リマワ</t>
    </rPh>
    <rPh sb="65" eb="67">
      <t>イジョウ</t>
    </rPh>
    <rPh sb="72" eb="73">
      <t>エン</t>
    </rPh>
    <rPh sb="73" eb="75">
      <t>イカ</t>
    </rPh>
    <rPh sb="76" eb="78">
      <t>テイキ</t>
    </rPh>
    <rPh sb="78" eb="80">
      <t>カイツケ</t>
    </rPh>
    <phoneticPr fontId="3"/>
  </si>
  <si>
    <t>リコー系。堅実経営。業績伸びているが、売上や利益の伸びが鈍くなってきており、徐々に配当性向UPで完全資産株化するとみた。配当利回り2.57%以上の3500円以下で定期買付.100株で5000円優待。</t>
    <rPh sb="3" eb="4">
      <t>ケイ</t>
    </rPh>
    <rPh sb="5" eb="7">
      <t>ケンジツ</t>
    </rPh>
    <rPh sb="7" eb="9">
      <t>ケイエイ</t>
    </rPh>
    <rPh sb="10" eb="12">
      <t>ギョウセキ</t>
    </rPh>
    <rPh sb="12" eb="13">
      <t>ノ</t>
    </rPh>
    <rPh sb="19" eb="21">
      <t>ウリアゲ</t>
    </rPh>
    <rPh sb="22" eb="24">
      <t>リエキ</t>
    </rPh>
    <rPh sb="25" eb="26">
      <t>ノ</t>
    </rPh>
    <rPh sb="28" eb="29">
      <t>ニブ</t>
    </rPh>
    <rPh sb="38" eb="40">
      <t>ジョジョ</t>
    </rPh>
    <rPh sb="41" eb="43">
      <t>ハイトウ</t>
    </rPh>
    <rPh sb="43" eb="45">
      <t>セイコウ</t>
    </rPh>
    <rPh sb="48" eb="50">
      <t>カンゼン</t>
    </rPh>
    <rPh sb="50" eb="52">
      <t>シサン</t>
    </rPh>
    <rPh sb="52" eb="53">
      <t>カブ</t>
    </rPh>
    <rPh sb="53" eb="54">
      <t>カ</t>
    </rPh>
    <rPh sb="60" eb="62">
      <t>ハイトウ</t>
    </rPh>
    <rPh sb="62" eb="64">
      <t>リマワ</t>
    </rPh>
    <rPh sb="70" eb="72">
      <t>イジョウ</t>
    </rPh>
    <rPh sb="77" eb="78">
      <t>エン</t>
    </rPh>
    <rPh sb="78" eb="80">
      <t>イカ</t>
    </rPh>
    <rPh sb="81" eb="83">
      <t>テイキ</t>
    </rPh>
    <rPh sb="83" eb="85">
      <t>カイツケ</t>
    </rPh>
    <rPh sb="89" eb="90">
      <t>カブ</t>
    </rPh>
    <rPh sb="95" eb="96">
      <t>エン</t>
    </rPh>
    <rPh sb="96" eb="98">
      <t>ユウタイ</t>
    </rPh>
    <phoneticPr fontId="3"/>
  </si>
  <si>
    <r>
      <rPr>
        <b/>
        <sz val="11"/>
        <color rgb="FF0000FF"/>
        <rFont val="游ゴシック"/>
        <family val="3"/>
        <charset val="128"/>
        <scheme val="minor"/>
      </rPr>
      <t>リース首位級</t>
    </r>
    <r>
      <rPr>
        <sz val="11"/>
        <color theme="1"/>
        <rFont val="游ゴシック"/>
        <family val="2"/>
        <charset val="128"/>
        <scheme val="minor"/>
      </rPr>
      <t>。配当利回り4%以上の(620円以下で定期買付)</t>
    </r>
    <rPh sb="3" eb="5">
      <t>シュイ</t>
    </rPh>
    <rPh sb="5" eb="6">
      <t>キュウ</t>
    </rPh>
    <rPh sb="7" eb="9">
      <t>ハイトウ</t>
    </rPh>
    <rPh sb="9" eb="11">
      <t>リマワ</t>
    </rPh>
    <rPh sb="14" eb="16">
      <t>イジョウ</t>
    </rPh>
    <rPh sb="21" eb="22">
      <t>エン</t>
    </rPh>
    <rPh sb="22" eb="24">
      <t>イカ</t>
    </rPh>
    <rPh sb="25" eb="27">
      <t>テイキ</t>
    </rPh>
    <rPh sb="27" eb="29">
      <t>カイツケ</t>
    </rPh>
    <phoneticPr fontId="3"/>
  </si>
  <si>
    <t>中間決算減益だが、配当維持余力は十分あり。配当利回り3.5%以上(68円配)の1940円以下は定期買付</t>
    <rPh sb="0" eb="2">
      <t>チュウカン</t>
    </rPh>
    <rPh sb="2" eb="4">
      <t>ケッサン</t>
    </rPh>
    <rPh sb="4" eb="6">
      <t>ゲンエキ</t>
    </rPh>
    <rPh sb="9" eb="11">
      <t>ハイトウ</t>
    </rPh>
    <rPh sb="11" eb="13">
      <t>イジ</t>
    </rPh>
    <rPh sb="13" eb="15">
      <t>ヨリョク</t>
    </rPh>
    <rPh sb="16" eb="18">
      <t>ジュウブン</t>
    </rPh>
    <rPh sb="21" eb="23">
      <t>ハイトウ</t>
    </rPh>
    <rPh sb="23" eb="25">
      <t>リマワ</t>
    </rPh>
    <rPh sb="30" eb="32">
      <t>イジョウ</t>
    </rPh>
    <rPh sb="35" eb="36">
      <t>エン</t>
    </rPh>
    <rPh sb="36" eb="37">
      <t>ハイ</t>
    </rPh>
    <rPh sb="43" eb="46">
      <t>エンイカ</t>
    </rPh>
    <rPh sb="47" eb="49">
      <t>テイキ</t>
    </rPh>
    <rPh sb="49" eb="51">
      <t>カイツケ</t>
    </rPh>
    <phoneticPr fontId="3"/>
  </si>
  <si>
    <t>10年間で利益3倍以上。17年に累進配当政策を掲げているが16年に減配実績あり。成長性があるため配当利回り4%以上の3100円以下で定期買付</t>
    <rPh sb="2" eb="4">
      <t>ネンカン</t>
    </rPh>
    <rPh sb="5" eb="7">
      <t>リエキ</t>
    </rPh>
    <rPh sb="8" eb="9">
      <t>バイ</t>
    </rPh>
    <rPh sb="9" eb="11">
      <t>イジョウ</t>
    </rPh>
    <rPh sb="14" eb="15">
      <t>ネン</t>
    </rPh>
    <rPh sb="16" eb="18">
      <t>ルイシン</t>
    </rPh>
    <rPh sb="18" eb="20">
      <t>ハイトウ</t>
    </rPh>
    <rPh sb="20" eb="22">
      <t>セイサク</t>
    </rPh>
    <rPh sb="23" eb="24">
      <t>カカ</t>
    </rPh>
    <rPh sb="31" eb="32">
      <t>ネン</t>
    </rPh>
    <rPh sb="33" eb="35">
      <t>ゲンパイ</t>
    </rPh>
    <rPh sb="35" eb="37">
      <t>ジッセキ</t>
    </rPh>
    <rPh sb="40" eb="43">
      <t>セイチョウセイ</t>
    </rPh>
    <rPh sb="48" eb="50">
      <t>ハイトウ</t>
    </rPh>
    <rPh sb="50" eb="52">
      <t>リマワ</t>
    </rPh>
    <rPh sb="55" eb="57">
      <t>イジョウ</t>
    </rPh>
    <rPh sb="62" eb="63">
      <t>エン</t>
    </rPh>
    <rPh sb="63" eb="65">
      <t>イカ</t>
    </rPh>
    <rPh sb="66" eb="68">
      <t>テイキ</t>
    </rPh>
    <rPh sb="68" eb="70">
      <t>カイツケ</t>
    </rPh>
    <phoneticPr fontId="3"/>
  </si>
  <si>
    <t>催事で版画作品を展示販売。上期業績好調。30円配の配当利回り4%以上(750円以下)で定期買付。売上・営業&amp;経常利益伸長してきているが、何故か当期利益は凸凹しているのが謎。</t>
    <rPh sb="0" eb="2">
      <t>サイジ</t>
    </rPh>
    <rPh sb="3" eb="5">
      <t>ハンガ</t>
    </rPh>
    <rPh sb="5" eb="7">
      <t>サクヒン</t>
    </rPh>
    <rPh sb="8" eb="10">
      <t>テンジ</t>
    </rPh>
    <rPh sb="10" eb="12">
      <t>ハンバイ</t>
    </rPh>
    <rPh sb="13" eb="15">
      <t>カミキ</t>
    </rPh>
    <rPh sb="15" eb="17">
      <t>ギョウセキ</t>
    </rPh>
    <rPh sb="17" eb="19">
      <t>コウチョウ</t>
    </rPh>
    <rPh sb="22" eb="23">
      <t>エン</t>
    </rPh>
    <rPh sb="23" eb="24">
      <t>ハイ</t>
    </rPh>
    <rPh sb="25" eb="27">
      <t>ハイトウ</t>
    </rPh>
    <rPh sb="27" eb="29">
      <t>リマワ</t>
    </rPh>
    <rPh sb="32" eb="34">
      <t>イジョウ</t>
    </rPh>
    <rPh sb="38" eb="39">
      <t>エン</t>
    </rPh>
    <rPh sb="39" eb="41">
      <t>イカ</t>
    </rPh>
    <rPh sb="43" eb="45">
      <t>テイキ</t>
    </rPh>
    <rPh sb="45" eb="47">
      <t>カイツケ</t>
    </rPh>
    <rPh sb="48" eb="50">
      <t>ウリアゲ</t>
    </rPh>
    <rPh sb="51" eb="53">
      <t>エイギョウ</t>
    </rPh>
    <rPh sb="54" eb="56">
      <t>ケイジョウ</t>
    </rPh>
    <rPh sb="56" eb="58">
      <t>リエキ</t>
    </rPh>
    <rPh sb="58" eb="60">
      <t>シンチョウ</t>
    </rPh>
    <rPh sb="68" eb="70">
      <t>ナゼ</t>
    </rPh>
    <rPh sb="71" eb="73">
      <t>トウキ</t>
    </rPh>
    <rPh sb="73" eb="75">
      <t>リエキ</t>
    </rPh>
    <rPh sb="76" eb="78">
      <t>デコボコ</t>
    </rPh>
    <rPh sb="84" eb="85">
      <t>ナゾ</t>
    </rPh>
    <phoneticPr fontId="3"/>
  </si>
  <si>
    <r>
      <rPr>
        <b/>
        <sz val="11"/>
        <color rgb="FF0000FF"/>
        <rFont val="游ゴシック"/>
        <family val="3"/>
        <charset val="128"/>
        <scheme val="minor"/>
      </rPr>
      <t>50円配当10年継続</t>
    </r>
    <r>
      <rPr>
        <sz val="11"/>
        <color theme="1"/>
        <rFont val="游ゴシック"/>
        <family val="2"/>
        <charset val="128"/>
        <scheme val="minor"/>
      </rPr>
      <t>。</t>
    </r>
    <r>
      <rPr>
        <b/>
        <sz val="11"/>
        <color rgb="FF0000FF"/>
        <rFont val="游ゴシック"/>
        <family val="3"/>
        <charset val="128"/>
        <scheme val="minor"/>
      </rPr>
      <t>株主資本、利益剰余金、現金等も継続して増えているので50円配は長期で続く可能性大</t>
    </r>
    <r>
      <rPr>
        <sz val="11"/>
        <color theme="1"/>
        <rFont val="游ゴシック"/>
        <family val="2"/>
        <charset val="128"/>
        <scheme val="minor"/>
      </rPr>
      <t>。利回り4%以上の1250円以下で定期買付。</t>
    </r>
    <rPh sb="2" eb="3">
      <t>エン</t>
    </rPh>
    <rPh sb="3" eb="5">
      <t>ハイトウ</t>
    </rPh>
    <rPh sb="7" eb="8">
      <t>ネン</t>
    </rPh>
    <rPh sb="8" eb="10">
      <t>ケイゾク</t>
    </rPh>
    <rPh sb="11" eb="13">
      <t>カブヌシ</t>
    </rPh>
    <rPh sb="13" eb="15">
      <t>シホン</t>
    </rPh>
    <rPh sb="16" eb="18">
      <t>リエキ</t>
    </rPh>
    <rPh sb="18" eb="21">
      <t>ジョウヨキン</t>
    </rPh>
    <rPh sb="22" eb="24">
      <t>ゲンキン</t>
    </rPh>
    <rPh sb="24" eb="25">
      <t>トウ</t>
    </rPh>
    <rPh sb="26" eb="28">
      <t>ケイゾク</t>
    </rPh>
    <rPh sb="30" eb="31">
      <t>フ</t>
    </rPh>
    <rPh sb="39" eb="40">
      <t>エン</t>
    </rPh>
    <rPh sb="40" eb="41">
      <t>ハイ</t>
    </rPh>
    <rPh sb="42" eb="44">
      <t>チョウキ</t>
    </rPh>
    <rPh sb="45" eb="46">
      <t>ツヅ</t>
    </rPh>
    <rPh sb="47" eb="50">
      <t>カノウセイ</t>
    </rPh>
    <rPh sb="50" eb="51">
      <t>ダイ</t>
    </rPh>
    <rPh sb="52" eb="54">
      <t>リマワ</t>
    </rPh>
    <rPh sb="57" eb="59">
      <t>イジョウ</t>
    </rPh>
    <rPh sb="64" eb="65">
      <t>エン</t>
    </rPh>
    <rPh sb="65" eb="67">
      <t>イカ</t>
    </rPh>
    <rPh sb="68" eb="70">
      <t>テイキ</t>
    </rPh>
    <rPh sb="70" eb="72">
      <t>カイツケ</t>
    </rPh>
    <phoneticPr fontId="3"/>
  </si>
  <si>
    <r>
      <t>長期的に安定成長していっているが、</t>
    </r>
    <r>
      <rPr>
        <sz val="11"/>
        <color rgb="FFFF0000"/>
        <rFont val="游ゴシック"/>
        <family val="3"/>
        <charset val="128"/>
        <scheme val="minor"/>
      </rPr>
      <t>指標が高い</t>
    </r>
    <r>
      <rPr>
        <sz val="11"/>
        <color theme="1"/>
        <rFont val="游ゴシック"/>
        <family val="2"/>
        <charset val="128"/>
        <scheme val="minor"/>
      </rPr>
      <t>。190円配で配当利回り3.5%の5400円以下で定期買付</t>
    </r>
    <rPh sb="0" eb="3">
      <t>チョウキテキ</t>
    </rPh>
    <rPh sb="4" eb="6">
      <t>アンテイ</t>
    </rPh>
    <rPh sb="6" eb="8">
      <t>セイチョウ</t>
    </rPh>
    <rPh sb="17" eb="19">
      <t>シヒョウ</t>
    </rPh>
    <rPh sb="20" eb="21">
      <t>タカ</t>
    </rPh>
    <rPh sb="26" eb="27">
      <t>エン</t>
    </rPh>
    <rPh sb="27" eb="28">
      <t>ハイ</t>
    </rPh>
    <rPh sb="29" eb="31">
      <t>ハイトウ</t>
    </rPh>
    <rPh sb="31" eb="33">
      <t>リマワ</t>
    </rPh>
    <rPh sb="43" eb="44">
      <t>エン</t>
    </rPh>
    <rPh sb="44" eb="46">
      <t>イカ</t>
    </rPh>
    <rPh sb="47" eb="49">
      <t>テイキ</t>
    </rPh>
    <rPh sb="49" eb="51">
      <t>カイツケ</t>
    </rPh>
    <phoneticPr fontId="3"/>
  </si>
  <si>
    <r>
      <t>長期増配株だが、</t>
    </r>
    <r>
      <rPr>
        <sz val="11"/>
        <color rgb="FFFF0000"/>
        <rFont val="游ゴシック"/>
        <family val="3"/>
        <charset val="128"/>
        <scheme val="minor"/>
      </rPr>
      <t>新株発行を大規模に行う</t>
    </r>
    <r>
      <rPr>
        <sz val="11"/>
        <color theme="1"/>
        <rFont val="游ゴシック"/>
        <family val="2"/>
        <charset val="128"/>
        <scheme val="minor"/>
      </rPr>
      <t>ので配当据え置きと思った方がいい。18円配当の4.5%利回り以下で定期買付。400円以下</t>
    </r>
    <rPh sb="0" eb="2">
      <t>チョウキ</t>
    </rPh>
    <rPh sb="2" eb="4">
      <t>ゾウハイ</t>
    </rPh>
    <rPh sb="4" eb="5">
      <t>カブ</t>
    </rPh>
    <rPh sb="8" eb="10">
      <t>シンカブ</t>
    </rPh>
    <rPh sb="10" eb="12">
      <t>ハッコウ</t>
    </rPh>
    <rPh sb="13" eb="16">
      <t>ダイキボ</t>
    </rPh>
    <rPh sb="17" eb="18">
      <t>オコナ</t>
    </rPh>
    <rPh sb="21" eb="23">
      <t>ハイトウ</t>
    </rPh>
    <rPh sb="23" eb="24">
      <t>ス</t>
    </rPh>
    <rPh sb="25" eb="26">
      <t>オ</t>
    </rPh>
    <rPh sb="28" eb="29">
      <t>オモ</t>
    </rPh>
    <rPh sb="31" eb="32">
      <t>ホウ</t>
    </rPh>
    <rPh sb="38" eb="39">
      <t>エン</t>
    </rPh>
    <rPh sb="39" eb="41">
      <t>ハイトウ</t>
    </rPh>
    <rPh sb="46" eb="48">
      <t>リマワ</t>
    </rPh>
    <rPh sb="49" eb="51">
      <t>イカ</t>
    </rPh>
    <rPh sb="52" eb="54">
      <t>テイキ</t>
    </rPh>
    <rPh sb="54" eb="56">
      <t>カイツケ</t>
    </rPh>
    <rPh sb="60" eb="61">
      <t>エン</t>
    </rPh>
    <rPh sb="61" eb="63">
      <t>イカ</t>
    </rPh>
    <phoneticPr fontId="3"/>
  </si>
  <si>
    <t>裕福層向け投資用不動産。13年ぐらいから高成長。45円配で配当利回り4%以下で定期買付1100円程度。</t>
    <rPh sb="0" eb="2">
      <t>ユウフク</t>
    </rPh>
    <rPh sb="2" eb="3">
      <t>ソウ</t>
    </rPh>
    <rPh sb="3" eb="4">
      <t>ム</t>
    </rPh>
    <rPh sb="5" eb="8">
      <t>トウシヨウ</t>
    </rPh>
    <rPh sb="8" eb="11">
      <t>フドウサン</t>
    </rPh>
    <rPh sb="14" eb="15">
      <t>ネン</t>
    </rPh>
    <rPh sb="20" eb="23">
      <t>コウセイチョウ</t>
    </rPh>
    <rPh sb="26" eb="27">
      <t>エン</t>
    </rPh>
    <rPh sb="27" eb="28">
      <t>ハイ</t>
    </rPh>
    <rPh sb="29" eb="31">
      <t>ハイトウ</t>
    </rPh>
    <rPh sb="31" eb="33">
      <t>リマワ</t>
    </rPh>
    <rPh sb="36" eb="38">
      <t>イカ</t>
    </rPh>
    <rPh sb="39" eb="41">
      <t>テイキ</t>
    </rPh>
    <rPh sb="41" eb="43">
      <t>カイツケ</t>
    </rPh>
    <rPh sb="47" eb="48">
      <t>エン</t>
    </rPh>
    <rPh sb="48" eb="50">
      <t>テイド</t>
    </rPh>
    <phoneticPr fontId="3"/>
  </si>
  <si>
    <r>
      <rPr>
        <b/>
        <sz val="11"/>
        <rFont val="游ゴシック"/>
        <family val="3"/>
        <charset val="128"/>
        <scheme val="minor"/>
      </rPr>
      <t>配当性向10%台。9年で当期利益9倍！</t>
    </r>
    <r>
      <rPr>
        <sz val="11"/>
        <color theme="1"/>
        <rFont val="游ゴシック"/>
        <family val="2"/>
        <charset val="128"/>
        <scheme val="minor"/>
      </rPr>
      <t>関西中心に投資用ワンルームマンションやファミリー向け。来期52円配当利回り2%以上の2500円以下で定期買付(長期増配を強気で期待)</t>
    </r>
    <rPh sb="0" eb="2">
      <t>ハイトウ</t>
    </rPh>
    <rPh sb="2" eb="4">
      <t>セイコウ</t>
    </rPh>
    <rPh sb="7" eb="8">
      <t>ダイ</t>
    </rPh>
    <rPh sb="10" eb="11">
      <t>ネン</t>
    </rPh>
    <rPh sb="12" eb="14">
      <t>トウキ</t>
    </rPh>
    <rPh sb="14" eb="16">
      <t>リエキ</t>
    </rPh>
    <rPh sb="17" eb="18">
      <t>バイ</t>
    </rPh>
    <rPh sb="19" eb="21">
      <t>カンサイ</t>
    </rPh>
    <rPh sb="21" eb="23">
      <t>チュウシン</t>
    </rPh>
    <rPh sb="24" eb="26">
      <t>トウシ</t>
    </rPh>
    <rPh sb="26" eb="27">
      <t>ヨウ</t>
    </rPh>
    <rPh sb="43" eb="44">
      <t>ム</t>
    </rPh>
    <rPh sb="46" eb="48">
      <t>ライキ</t>
    </rPh>
    <rPh sb="50" eb="51">
      <t>エン</t>
    </rPh>
    <rPh sb="51" eb="53">
      <t>ハイトウ</t>
    </rPh>
    <rPh sb="53" eb="55">
      <t>リマワ</t>
    </rPh>
    <rPh sb="58" eb="60">
      <t>イジョウ</t>
    </rPh>
    <rPh sb="65" eb="66">
      <t>エン</t>
    </rPh>
    <rPh sb="66" eb="68">
      <t>イカ</t>
    </rPh>
    <rPh sb="69" eb="71">
      <t>テイキ</t>
    </rPh>
    <rPh sb="71" eb="73">
      <t>カイツケ</t>
    </rPh>
    <rPh sb="74" eb="76">
      <t>チョウキ</t>
    </rPh>
    <rPh sb="76" eb="78">
      <t>ゾウハイ</t>
    </rPh>
    <rPh sb="79" eb="81">
      <t>ツヨキ</t>
    </rPh>
    <rPh sb="82" eb="84">
      <t>キタイ</t>
    </rPh>
    <phoneticPr fontId="3"/>
  </si>
  <si>
    <r>
      <t>都内の</t>
    </r>
    <r>
      <rPr>
        <b/>
        <sz val="11"/>
        <rFont val="游ゴシック"/>
        <family val="3"/>
        <charset val="128"/>
        <scheme val="minor"/>
      </rPr>
      <t>狭戸建住宅に強み</t>
    </r>
    <r>
      <rPr>
        <sz val="11"/>
        <rFont val="游ゴシック"/>
        <family val="3"/>
        <charset val="128"/>
        <scheme val="minor"/>
      </rPr>
      <t>(ニッチ)。既に規模が大きいながら成長著しい。20年超増配。配当利回り3%以上の4200円以下は強気で定期買付。チャートが長期右肩上がりで上昇し続けているのにPERが5倍以下。安い。</t>
    </r>
    <rPh sb="0" eb="2">
      <t>トナイ</t>
    </rPh>
    <rPh sb="3" eb="4">
      <t>セマ</t>
    </rPh>
    <rPh sb="4" eb="6">
      <t>コダ</t>
    </rPh>
    <rPh sb="6" eb="8">
      <t>ジュウタク</t>
    </rPh>
    <rPh sb="9" eb="10">
      <t>ツヨ</t>
    </rPh>
    <rPh sb="17" eb="18">
      <t>スデ</t>
    </rPh>
    <rPh sb="19" eb="21">
      <t>キボ</t>
    </rPh>
    <rPh sb="22" eb="23">
      <t>オオ</t>
    </rPh>
    <rPh sb="28" eb="30">
      <t>セイチョウ</t>
    </rPh>
    <rPh sb="30" eb="31">
      <t>イチジル</t>
    </rPh>
    <rPh sb="36" eb="37">
      <t>ネン</t>
    </rPh>
    <rPh sb="37" eb="38">
      <t>チョウ</t>
    </rPh>
    <rPh sb="38" eb="40">
      <t>ゾウハイ</t>
    </rPh>
    <rPh sb="41" eb="43">
      <t>ハイトウ</t>
    </rPh>
    <rPh sb="43" eb="45">
      <t>リマワ</t>
    </rPh>
    <rPh sb="48" eb="50">
      <t>イジョウ</t>
    </rPh>
    <rPh sb="55" eb="56">
      <t>エン</t>
    </rPh>
    <rPh sb="56" eb="58">
      <t>イカ</t>
    </rPh>
    <rPh sb="59" eb="61">
      <t>ツヨキ</t>
    </rPh>
    <rPh sb="62" eb="64">
      <t>テイキ</t>
    </rPh>
    <rPh sb="64" eb="66">
      <t>カイツケ</t>
    </rPh>
    <rPh sb="72" eb="74">
      <t>チョウキ</t>
    </rPh>
    <rPh sb="74" eb="76">
      <t>ミギカタ</t>
    </rPh>
    <rPh sb="76" eb="77">
      <t>ア</t>
    </rPh>
    <rPh sb="80" eb="82">
      <t>ジョウショウ</t>
    </rPh>
    <rPh sb="83" eb="84">
      <t>ツヅ</t>
    </rPh>
    <rPh sb="95" eb="96">
      <t>バイ</t>
    </rPh>
    <rPh sb="96" eb="98">
      <t>イカ</t>
    </rPh>
    <rPh sb="99" eb="100">
      <t>ヤス</t>
    </rPh>
    <phoneticPr fontId="3"/>
  </si>
  <si>
    <t>売上の伸びがあるが、利益は減益基調。好財務のため配当性向100%維持か。配当利回り4.5%以上で定期買付 2880円程度。</t>
    <rPh sb="0" eb="2">
      <t>ウリアゲ</t>
    </rPh>
    <rPh sb="3" eb="4">
      <t>ノ</t>
    </rPh>
    <rPh sb="10" eb="12">
      <t>リエキ</t>
    </rPh>
    <rPh sb="13" eb="15">
      <t>ゲンエキ</t>
    </rPh>
    <rPh sb="15" eb="17">
      <t>キチョウ</t>
    </rPh>
    <rPh sb="18" eb="19">
      <t>コウ</t>
    </rPh>
    <rPh sb="19" eb="21">
      <t>ザイム</t>
    </rPh>
    <rPh sb="24" eb="26">
      <t>ハイトウ</t>
    </rPh>
    <rPh sb="26" eb="28">
      <t>セイコウ</t>
    </rPh>
    <rPh sb="32" eb="34">
      <t>イジ</t>
    </rPh>
    <rPh sb="36" eb="38">
      <t>ハイトウ</t>
    </rPh>
    <rPh sb="38" eb="40">
      <t>リマワ</t>
    </rPh>
    <rPh sb="45" eb="47">
      <t>イジョウ</t>
    </rPh>
    <rPh sb="48" eb="50">
      <t>テイキ</t>
    </rPh>
    <rPh sb="50" eb="52">
      <t>カイツケ</t>
    </rPh>
    <rPh sb="57" eb="58">
      <t>エン</t>
    </rPh>
    <rPh sb="58" eb="60">
      <t>テイド</t>
    </rPh>
    <phoneticPr fontId="3"/>
  </si>
  <si>
    <t>定期買付
設定金額
(1株購入前提)</t>
    <rPh sb="0" eb="2">
      <t>テイキ</t>
    </rPh>
    <rPh sb="2" eb="4">
      <t>カイツケ</t>
    </rPh>
    <rPh sb="5" eb="7">
      <t>セッテイ</t>
    </rPh>
    <rPh sb="7" eb="9">
      <t>キンガク</t>
    </rPh>
    <rPh sb="12" eb="13">
      <t>カブ</t>
    </rPh>
    <rPh sb="13" eb="15">
      <t>コウニュウ</t>
    </rPh>
    <rPh sb="15" eb="17">
      <t>ゼンテイ</t>
    </rPh>
    <phoneticPr fontId="3"/>
  </si>
  <si>
    <t>https://kabukiso.com/siryou/nehaba.html</t>
  </si>
  <si>
    <t>値幅制限表：やさしい株の始め方より</t>
    <rPh sb="0" eb="2">
      <t>ネハバ</t>
    </rPh>
    <rPh sb="2" eb="4">
      <t>セイゲン</t>
    </rPh>
    <rPh sb="4" eb="5">
      <t>ヒョウ</t>
    </rPh>
    <rPh sb="10" eb="11">
      <t>カブ</t>
    </rPh>
    <rPh sb="12" eb="13">
      <t>ハジ</t>
    </rPh>
    <rPh sb="14" eb="15">
      <t>カタ</t>
    </rPh>
    <phoneticPr fontId="3"/>
  </si>
  <si>
    <t>運用上注意点</t>
    <rPh sb="0" eb="2">
      <t>ウンヨウ</t>
    </rPh>
    <rPh sb="2" eb="3">
      <t>ジョウ</t>
    </rPh>
    <rPh sb="3" eb="5">
      <t>チュウイ</t>
    </rPh>
    <rPh sb="5" eb="6">
      <t>テン</t>
    </rPh>
    <phoneticPr fontId="3"/>
  </si>
  <si>
    <t>・株式分割・併合時は更新必要！</t>
    <phoneticPr fontId="3"/>
  </si>
  <si>
    <t>・値幅制限前提が変わった時は更新必要！</t>
    <rPh sb="1" eb="3">
      <t>ネハバ</t>
    </rPh>
    <rPh sb="3" eb="5">
      <t>セイゲン</t>
    </rPh>
    <rPh sb="5" eb="7">
      <t>ゼンテイ</t>
    </rPh>
    <rPh sb="8" eb="9">
      <t>カ</t>
    </rPh>
    <rPh sb="12" eb="13">
      <t>トキ</t>
    </rPh>
    <rPh sb="14" eb="16">
      <t>コウシン</t>
    </rPh>
    <rPh sb="16" eb="18">
      <t>ヒツヨウ</t>
    </rPh>
    <phoneticPr fontId="3"/>
  </si>
  <si>
    <t>合計投資額</t>
    <rPh sb="0" eb="2">
      <t>ゴウケイ</t>
    </rPh>
    <rPh sb="2" eb="4">
      <t>トウシ</t>
    </rPh>
    <rPh sb="4" eb="5">
      <t>ガク</t>
    </rPh>
    <phoneticPr fontId="3"/>
  </si>
  <si>
    <t>：12月現在の株価よりも下の買付水準</t>
    <rPh sb="3" eb="4">
      <t>ガツ</t>
    </rPh>
    <rPh sb="4" eb="6">
      <t>ゲンザイ</t>
    </rPh>
    <rPh sb="7" eb="9">
      <t>カブカ</t>
    </rPh>
    <rPh sb="12" eb="13">
      <t>シタ</t>
    </rPh>
    <rPh sb="14" eb="16">
      <t>カイツケ</t>
    </rPh>
    <rPh sb="16" eb="18">
      <t>スイジュン</t>
    </rPh>
    <phoneticPr fontId="3"/>
  </si>
  <si>
    <t>：12月現在の株価よりも高い買付水準</t>
    <rPh sb="3" eb="4">
      <t>ガツ</t>
    </rPh>
    <rPh sb="4" eb="6">
      <t>ゲンザイ</t>
    </rPh>
    <rPh sb="7" eb="9">
      <t>カブカ</t>
    </rPh>
    <rPh sb="12" eb="13">
      <t>タカ</t>
    </rPh>
    <rPh sb="14" eb="16">
      <t>カイツケ</t>
    </rPh>
    <rPh sb="16" eb="18">
      <t>スイジュン</t>
    </rPh>
    <phoneticPr fontId="3"/>
  </si>
  <si>
    <t>予想
1株益</t>
    <rPh sb="0" eb="2">
      <t>ヨソウ</t>
    </rPh>
    <rPh sb="4" eb="5">
      <t>カブ</t>
    </rPh>
    <rPh sb="5" eb="6">
      <t>エキ</t>
    </rPh>
    <phoneticPr fontId="3"/>
  </si>
  <si>
    <t xml:space="preserve">
1株資産</t>
    <rPh sb="2" eb="3">
      <t>カブ</t>
    </rPh>
    <rPh sb="3" eb="5">
      <t>シサン</t>
    </rPh>
    <phoneticPr fontId="3"/>
  </si>
  <si>
    <t>PER×PBR</t>
    <phoneticPr fontId="3"/>
  </si>
  <si>
    <t>PBR
(倍率)</t>
    <rPh sb="5" eb="7">
      <t>バイリツ</t>
    </rPh>
    <phoneticPr fontId="3"/>
  </si>
  <si>
    <t>PER
(倍率)</t>
    <rPh sb="5" eb="6">
      <t>バイ</t>
    </rPh>
    <rPh sb="6" eb="7">
      <t>リツ</t>
    </rPh>
    <phoneticPr fontId="3"/>
  </si>
  <si>
    <t>＊22.5倍を下回ると割安とのことです。(ベンジャミン・グレアム氏いわく)</t>
    <rPh sb="5" eb="6">
      <t>バイ</t>
    </rPh>
    <rPh sb="7" eb="9">
      <t>シタマワ</t>
    </rPh>
    <rPh sb="11" eb="12">
      <t>ワリ</t>
    </rPh>
    <rPh sb="12" eb="13">
      <t>ヤス</t>
    </rPh>
    <rPh sb="32" eb="33">
      <t>シ</t>
    </rPh>
    <phoneticPr fontId="3"/>
  </si>
  <si>
    <r>
      <rPr>
        <sz val="11"/>
        <color rgb="FFFF0000"/>
        <rFont val="游ゴシック"/>
        <family val="3"/>
        <charset val="128"/>
        <scheme val="minor"/>
      </rPr>
      <t>指標・チャートが高い。</t>
    </r>
    <r>
      <rPr>
        <sz val="11"/>
        <color theme="1"/>
        <rFont val="游ゴシック"/>
        <family val="2"/>
        <charset val="128"/>
        <scheme val="minor"/>
      </rPr>
      <t>好財務で配当余力はあるが既に配当性向は60%越え。指標が高いため、配当利回り4.8%以下(2500円)で定期買付</t>
    </r>
    <rPh sb="0" eb="2">
      <t>シヒョウ</t>
    </rPh>
    <rPh sb="8" eb="9">
      <t>タカ</t>
    </rPh>
    <rPh sb="11" eb="12">
      <t>コウ</t>
    </rPh>
    <rPh sb="12" eb="14">
      <t>ザイム</t>
    </rPh>
    <rPh sb="15" eb="17">
      <t>ハイトウ</t>
    </rPh>
    <rPh sb="17" eb="19">
      <t>ヨリョク</t>
    </rPh>
    <rPh sb="23" eb="24">
      <t>スデ</t>
    </rPh>
    <rPh sb="25" eb="27">
      <t>ハイトウ</t>
    </rPh>
    <rPh sb="27" eb="29">
      <t>セイコウ</t>
    </rPh>
    <rPh sb="33" eb="34">
      <t>コ</t>
    </rPh>
    <rPh sb="36" eb="38">
      <t>シヒョウ</t>
    </rPh>
    <rPh sb="39" eb="40">
      <t>タカ</t>
    </rPh>
    <rPh sb="44" eb="46">
      <t>ハイトウ</t>
    </rPh>
    <rPh sb="46" eb="48">
      <t>リマワ</t>
    </rPh>
    <rPh sb="53" eb="55">
      <t>イカ</t>
    </rPh>
    <rPh sb="60" eb="61">
      <t>エン</t>
    </rPh>
    <rPh sb="63" eb="65">
      <t>テイキ</t>
    </rPh>
    <rPh sb="65" eb="67">
      <t>カイツケ</t>
    </rPh>
    <phoneticPr fontId="3"/>
  </si>
  <si>
    <t>完全高配当株</t>
    <rPh sb="0" eb="2">
      <t>カンゼン</t>
    </rPh>
    <rPh sb="2" eb="5">
      <t>コウハイトウ</t>
    </rPh>
    <rPh sb="5" eb="6">
      <t>カブ</t>
    </rPh>
    <phoneticPr fontId="3"/>
  </si>
  <si>
    <t>超完全高配当株</t>
    <rPh sb="0" eb="1">
      <t>チョウ</t>
    </rPh>
    <rPh sb="1" eb="3">
      <t>カンゼン</t>
    </rPh>
    <rPh sb="3" eb="6">
      <t>コウハイトウ</t>
    </rPh>
    <rPh sb="6" eb="7">
      <t>カブ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</si>
</sst>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Red]\-#,##0.0"/>
  </numFmts>
  <fonts count="13"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rgb="FFFF0000"/>
      <name val="游ゴシック"/>
      <family val="3"/>
      <charset val="128"/>
      <scheme val="minor"/>
    </font>
    <font>
      <sz val="11"/>
      <name val="游ゴシック"/>
      <family val="3"/>
      <charset val="128"/>
      <scheme val="minor"/>
    </font>
    <font>
      <b/>
      <sz val="11"/>
      <color theme="1"/>
      <name val="游ゴシック"/>
      <family val="3"/>
      <charset val="128"/>
      <scheme val="minor"/>
    </font>
    <font>
      <b/>
      <sz val="11"/>
      <color rgb="FF0000FF"/>
      <name val="游ゴシック"/>
      <family val="3"/>
      <charset val="128"/>
      <scheme val="minor"/>
    </font>
    <font>
      <sz val="11"/>
      <color theme="1"/>
      <name val="游ゴシック"/>
      <family val="3"/>
      <charset val="128"/>
      <scheme val="minor"/>
    </font>
    <font>
      <b/>
      <sz val="11"/>
      <name val="游ゴシック"/>
      <family val="3"/>
      <charset val="128"/>
      <scheme val="minor"/>
    </font>
    <font>
      <b/>
      <sz val="11"/>
      <color theme="4"/>
      <name val="游ゴシック"/>
      <family val="3"/>
      <charset val="128"/>
      <scheme val="minor"/>
    </font>
    <font>
      <b/>
      <sz val="16"/>
      <color theme="1"/>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rgb="FFFF0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5">
    <xf numFmtId="0" fontId="0" fillId="0" borderId="0" xfId="0">
      <alignment vertical="center"/>
    </xf>
    <xf numFmtId="38" fontId="0" fillId="0" borderId="0" xfId="1" applyFont="1">
      <alignment vertical="center"/>
    </xf>
    <xf numFmtId="0" fontId="0" fillId="2" borderId="0" xfId="0" applyFill="1">
      <alignment vertical="center"/>
    </xf>
    <xf numFmtId="0" fontId="0" fillId="0" borderId="0" xfId="0" applyFill="1">
      <alignment vertical="center"/>
    </xf>
    <xf numFmtId="0" fontId="2" fillId="0" borderId="0" xfId="0" applyFont="1">
      <alignment vertical="center"/>
    </xf>
    <xf numFmtId="10" fontId="0" fillId="0" borderId="0" xfId="0" applyNumberFormat="1" applyFill="1">
      <alignment vertical="center"/>
    </xf>
    <xf numFmtId="38" fontId="0" fillId="0" borderId="0" xfId="1" applyFont="1" applyFill="1">
      <alignment vertical="center"/>
    </xf>
    <xf numFmtId="0" fontId="6" fillId="0" borderId="0" xfId="0" applyFont="1">
      <alignment vertical="center"/>
    </xf>
    <xf numFmtId="0" fontId="6" fillId="0" borderId="1" xfId="0" applyFont="1" applyBorder="1">
      <alignment vertical="center"/>
    </xf>
    <xf numFmtId="0" fontId="0" fillId="0" borderId="2" xfId="0" applyBorder="1">
      <alignment vertical="center"/>
    </xf>
    <xf numFmtId="0" fontId="6" fillId="0" borderId="2" xfId="0" applyFont="1" applyBorder="1">
      <alignment vertical="center"/>
    </xf>
    <xf numFmtId="38" fontId="0" fillId="0" borderId="2" xfId="1" applyFont="1"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38" fontId="0" fillId="0" borderId="0" xfId="1"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38" fontId="0" fillId="0" borderId="7" xfId="1" applyFont="1" applyBorder="1">
      <alignment vertical="center"/>
    </xf>
    <xf numFmtId="0" fontId="0" fillId="0" borderId="8" xfId="0" applyBorder="1">
      <alignment vertical="center"/>
    </xf>
    <xf numFmtId="0" fontId="7" fillId="0" borderId="0" xfId="0" applyFont="1">
      <alignment vertical="center"/>
    </xf>
    <xf numFmtId="0" fontId="8" fillId="0" borderId="0" xfId="0" applyFont="1">
      <alignment vertical="center"/>
    </xf>
    <xf numFmtId="0" fontId="10" fillId="0" borderId="0" xfId="0" applyFont="1" applyFill="1">
      <alignment vertical="center"/>
    </xf>
    <xf numFmtId="0" fontId="8" fillId="0" borderId="0" xfId="0" applyFont="1" applyFill="1">
      <alignment vertical="center"/>
    </xf>
    <xf numFmtId="0" fontId="0" fillId="0" borderId="0" xfId="0" applyFont="1" applyFill="1">
      <alignment vertical="center"/>
    </xf>
    <xf numFmtId="38" fontId="5" fillId="0" borderId="0" xfId="1" applyFont="1" applyFill="1">
      <alignment vertical="center"/>
    </xf>
    <xf numFmtId="0" fontId="11" fillId="0" borderId="0" xfId="0" applyFont="1">
      <alignment vertical="center"/>
    </xf>
    <xf numFmtId="0" fontId="12" fillId="0" borderId="0" xfId="0" applyFont="1">
      <alignment vertical="center"/>
    </xf>
    <xf numFmtId="38" fontId="0" fillId="0" borderId="9" xfId="1" applyFont="1" applyBorder="1">
      <alignment vertical="center"/>
    </xf>
    <xf numFmtId="0" fontId="0" fillId="0" borderId="9" xfId="0" applyBorder="1">
      <alignment vertical="center"/>
    </xf>
    <xf numFmtId="0" fontId="7" fillId="0" borderId="9" xfId="0" applyFont="1" applyBorder="1">
      <alignment vertical="center"/>
    </xf>
    <xf numFmtId="0" fontId="7" fillId="0" borderId="9" xfId="0" applyFont="1" applyFill="1" applyBorder="1">
      <alignment vertical="center"/>
    </xf>
    <xf numFmtId="0" fontId="5" fillId="0" borderId="9" xfId="0" applyFont="1" applyFill="1" applyBorder="1">
      <alignment vertical="center"/>
    </xf>
    <xf numFmtId="0" fontId="0" fillId="0" borderId="9" xfId="0" applyFill="1" applyBorder="1">
      <alignment vertical="center"/>
    </xf>
    <xf numFmtId="0" fontId="8" fillId="0" borderId="9" xfId="0" applyFont="1" applyFill="1" applyBorder="1">
      <alignment vertical="center"/>
    </xf>
    <xf numFmtId="0" fontId="0" fillId="0" borderId="9" xfId="0" applyBorder="1" applyAlignment="1">
      <alignment vertical="center" wrapText="1"/>
    </xf>
    <xf numFmtId="38" fontId="0" fillId="0" borderId="9" xfId="1" applyFont="1" applyBorder="1" applyAlignment="1">
      <alignment vertical="center" wrapText="1"/>
    </xf>
    <xf numFmtId="0" fontId="0" fillId="0" borderId="10" xfId="0" applyBorder="1">
      <alignment vertical="center"/>
    </xf>
    <xf numFmtId="0" fontId="0" fillId="0" borderId="11" xfId="0" applyBorder="1">
      <alignment vertical="center"/>
    </xf>
    <xf numFmtId="10" fontId="0" fillId="0" borderId="9" xfId="0" applyNumberFormat="1" applyBorder="1">
      <alignment vertical="center"/>
    </xf>
    <xf numFmtId="10" fontId="7" fillId="0" borderId="9" xfId="0" applyNumberFormat="1" applyFont="1" applyBorder="1">
      <alignment vertical="center"/>
    </xf>
    <xf numFmtId="38" fontId="7" fillId="0" borderId="9" xfId="1" applyFont="1" applyBorder="1">
      <alignment vertical="center"/>
    </xf>
    <xf numFmtId="10" fontId="7" fillId="0" borderId="9" xfId="0" applyNumberFormat="1" applyFont="1" applyFill="1" applyBorder="1">
      <alignment vertical="center"/>
    </xf>
    <xf numFmtId="38" fontId="7" fillId="0" borderId="9" xfId="1" applyFont="1" applyFill="1" applyBorder="1">
      <alignment vertical="center"/>
    </xf>
    <xf numFmtId="10" fontId="0" fillId="0" borderId="9" xfId="0" applyNumberFormat="1" applyFill="1" applyBorder="1">
      <alignment vertical="center"/>
    </xf>
    <xf numFmtId="38" fontId="0" fillId="0" borderId="9" xfId="1" applyFont="1" applyFill="1" applyBorder="1">
      <alignment vertical="center"/>
    </xf>
    <xf numFmtId="10" fontId="5" fillId="0" borderId="9" xfId="0" applyNumberFormat="1" applyFont="1" applyFill="1" applyBorder="1">
      <alignment vertical="center"/>
    </xf>
    <xf numFmtId="38" fontId="5" fillId="0" borderId="9" xfId="1" applyFont="1" applyFill="1" applyBorder="1">
      <alignment vertical="center"/>
    </xf>
    <xf numFmtId="0" fontId="8" fillId="0" borderId="9" xfId="0" applyFont="1" applyBorder="1">
      <alignment vertical="center"/>
    </xf>
    <xf numFmtId="0" fontId="10" fillId="0" borderId="9" xfId="0" applyFont="1" applyFill="1" applyBorder="1">
      <alignment vertical="center"/>
    </xf>
    <xf numFmtId="0" fontId="0" fillId="0" borderId="9" xfId="0" applyFont="1" applyFill="1" applyBorder="1">
      <alignment vertical="center"/>
    </xf>
    <xf numFmtId="0" fontId="5" fillId="0" borderId="12" xfId="0" applyFont="1" applyBorder="1">
      <alignment vertical="center"/>
    </xf>
    <xf numFmtId="0" fontId="7" fillId="0" borderId="13" xfId="0" applyFont="1" applyBorder="1">
      <alignment vertical="center"/>
    </xf>
    <xf numFmtId="0" fontId="5" fillId="0" borderId="9" xfId="0" applyFont="1" applyBorder="1">
      <alignment vertical="center"/>
    </xf>
    <xf numFmtId="0" fontId="0" fillId="0" borderId="12" xfId="0" applyBorder="1">
      <alignment vertical="center"/>
    </xf>
    <xf numFmtId="0" fontId="0" fillId="0" borderId="14" xfId="0" applyBorder="1">
      <alignment vertical="center"/>
    </xf>
    <xf numFmtId="0" fontId="0" fillId="0" borderId="13" xfId="0" applyBorder="1">
      <alignment vertical="center"/>
    </xf>
    <xf numFmtId="0" fontId="0" fillId="0" borderId="14" xfId="0" applyFill="1" applyBorder="1">
      <alignment vertical="center"/>
    </xf>
    <xf numFmtId="0" fontId="0" fillId="0" borderId="12" xfId="0" applyFill="1" applyBorder="1">
      <alignment vertical="center"/>
    </xf>
    <xf numFmtId="0" fontId="0" fillId="0" borderId="13" xfId="0" applyFill="1" applyBorder="1">
      <alignment vertical="center"/>
    </xf>
    <xf numFmtId="10" fontId="0" fillId="0" borderId="0" xfId="2" applyNumberFormat="1" applyFont="1">
      <alignment vertical="center"/>
    </xf>
    <xf numFmtId="38" fontId="8" fillId="0" borderId="9" xfId="1" applyFont="1" applyFill="1" applyBorder="1">
      <alignment vertical="center"/>
    </xf>
    <xf numFmtId="0" fontId="0" fillId="3" borderId="0" xfId="0" applyFill="1">
      <alignment vertical="center"/>
    </xf>
    <xf numFmtId="0" fontId="0" fillId="4" borderId="0" xfId="0" applyFill="1">
      <alignment vertical="center"/>
    </xf>
    <xf numFmtId="0" fontId="7" fillId="3" borderId="0" xfId="0" applyFont="1" applyFill="1">
      <alignment vertical="center"/>
    </xf>
    <xf numFmtId="38" fontId="0" fillId="0" borderId="0" xfId="1" applyFont="1" applyFill="1" applyAlignment="1">
      <alignment vertical="center" wrapText="1"/>
    </xf>
    <xf numFmtId="179" fontId="0" fillId="0" borderId="0" xfId="1" applyNumberFormat="1" applyFont="1">
      <alignment vertical="center"/>
    </xf>
    <xf numFmtId="179" fontId="6" fillId="0" borderId="2" xfId="0" applyNumberFormat="1" applyFont="1" applyBorder="1">
      <alignment vertical="center"/>
    </xf>
    <xf numFmtId="179" fontId="0" fillId="0" borderId="0" xfId="0" applyNumberFormat="1" applyBorder="1">
      <alignment vertical="center"/>
    </xf>
    <xf numFmtId="179" fontId="0" fillId="0" borderId="7" xfId="0" applyNumberFormat="1" applyBorder="1">
      <alignment vertical="center"/>
    </xf>
    <xf numFmtId="179" fontId="0" fillId="0" borderId="9" xfId="1" applyNumberFormat="1" applyFont="1" applyBorder="1" applyAlignment="1">
      <alignment vertical="center" wrapText="1"/>
    </xf>
    <xf numFmtId="179" fontId="0" fillId="0" borderId="9" xfId="1" applyNumberFormat="1" applyFont="1" applyBorder="1">
      <alignment vertical="center"/>
    </xf>
    <xf numFmtId="179" fontId="0" fillId="0" borderId="0" xfId="1" applyNumberFormat="1" applyFont="1" applyFill="1">
      <alignment vertical="center"/>
    </xf>
    <xf numFmtId="179" fontId="7" fillId="0" borderId="9" xfId="1" applyNumberFormat="1" applyFont="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969341</xdr:colOff>
      <xdr:row>81</xdr:row>
      <xdr:rowOff>53340</xdr:rowOff>
    </xdr:from>
    <xdr:to>
      <xdr:col>5</xdr:col>
      <xdr:colOff>667989</xdr:colOff>
      <xdr:row>109</xdr:row>
      <xdr:rowOff>16301</xdr:rowOff>
    </xdr:to>
    <xdr:pic>
      <xdr:nvPicPr>
        <xdr:cNvPr id="2" name="図 1">
          <a:extLst>
            <a:ext uri="{FF2B5EF4-FFF2-40B4-BE49-F238E27FC236}">
              <a16:creationId xmlns:a16="http://schemas.microsoft.com/office/drawing/2014/main" id="{2A9D3CED-2242-4870-AE7F-3894D8D182FC}"/>
            </a:ext>
          </a:extLst>
        </xdr:cNvPr>
        <xdr:cNvPicPr>
          <a:picLocks noChangeAspect="1"/>
        </xdr:cNvPicPr>
      </xdr:nvPicPr>
      <xdr:blipFill>
        <a:blip xmlns:r="http://schemas.openxmlformats.org/officeDocument/2006/relationships" r:embed="rId1"/>
        <a:stretch>
          <a:fillRect/>
        </a:stretch>
      </xdr:blipFill>
      <xdr:spPr>
        <a:xfrm>
          <a:off x="1083641" y="18691860"/>
          <a:ext cx="5017408" cy="63637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A835E-079E-4A37-8D63-AD4CE35B67EA}">
  <dimension ref="A1:W108"/>
  <sheetViews>
    <sheetView showGridLines="0" tabSelected="1" topLeftCell="A25" workbookViewId="0">
      <selection activeCell="B42" sqref="B42"/>
    </sheetView>
  </sheetViews>
  <sheetFormatPr defaultRowHeight="18" x14ac:dyDescent="0.45"/>
  <cols>
    <col min="1" max="1" width="1.5" customWidth="1"/>
    <col min="2" max="2" width="13.19921875" customWidth="1"/>
    <col min="3" max="3" width="16.296875" bestFit="1" customWidth="1"/>
    <col min="4" max="4" width="11.69921875" customWidth="1"/>
    <col min="5" max="5" width="28.59765625" customWidth="1"/>
    <col min="6" max="6" width="8.8984375" customWidth="1"/>
    <col min="7" max="7" width="13.19921875" style="1" customWidth="1"/>
    <col min="8" max="8" width="11.5" style="1" customWidth="1"/>
    <col min="9" max="9" width="14.8984375" style="1" customWidth="1"/>
    <col min="10" max="10" width="9.296875" style="1" customWidth="1"/>
    <col min="11" max="11" width="6" style="1" bestFit="1" customWidth="1"/>
    <col min="12" max="12" width="7.796875" style="1" bestFit="1" customWidth="1"/>
    <col min="13" max="15" width="7.8984375" style="67" bestFit="1" customWidth="1"/>
    <col min="16" max="16" width="255.69921875" style="1" bestFit="1" customWidth="1"/>
    <col min="19" max="19" width="255.69921875" bestFit="1" customWidth="1"/>
    <col min="21" max="21" width="10.796875" customWidth="1"/>
  </cols>
  <sheetData>
    <row r="1" spans="2:23" ht="27" thickBot="1" x14ac:dyDescent="0.5">
      <c r="B1" s="27" t="s">
        <v>121</v>
      </c>
    </row>
    <row r="2" spans="2:23" x14ac:dyDescent="0.45">
      <c r="B2" s="8" t="s">
        <v>117</v>
      </c>
      <c r="C2" s="9"/>
      <c r="D2" s="9"/>
      <c r="E2" s="10" t="s">
        <v>86</v>
      </c>
      <c r="F2" s="11"/>
      <c r="G2" s="11"/>
      <c r="H2" s="10" t="s">
        <v>183</v>
      </c>
      <c r="I2" s="10"/>
      <c r="J2" s="10"/>
      <c r="K2" s="10"/>
      <c r="L2" s="10"/>
      <c r="M2" s="68"/>
      <c r="N2" s="68"/>
      <c r="O2" s="68"/>
      <c r="P2" s="9"/>
      <c r="Q2" s="10" t="s">
        <v>74</v>
      </c>
      <c r="R2" s="9"/>
      <c r="S2" s="9"/>
      <c r="T2" s="9"/>
      <c r="U2" s="12"/>
      <c r="V2" s="13"/>
      <c r="W2" s="14"/>
    </row>
    <row r="3" spans="2:23" x14ac:dyDescent="0.45">
      <c r="B3" s="13" t="s">
        <v>119</v>
      </c>
      <c r="C3" s="14"/>
      <c r="D3" s="14"/>
      <c r="E3" s="14" t="s">
        <v>75</v>
      </c>
      <c r="F3" s="15"/>
      <c r="G3" s="15"/>
      <c r="H3" s="14" t="s">
        <v>75</v>
      </c>
      <c r="I3" s="14"/>
      <c r="J3" s="14"/>
      <c r="K3" s="14"/>
      <c r="L3" s="14"/>
      <c r="M3" s="69"/>
      <c r="N3" s="69"/>
      <c r="O3" s="69"/>
      <c r="P3" s="14"/>
      <c r="Q3" s="14" t="s">
        <v>75</v>
      </c>
      <c r="R3" s="14"/>
      <c r="S3" s="14"/>
      <c r="T3" s="14"/>
      <c r="U3" s="16"/>
      <c r="V3" s="13"/>
      <c r="W3" s="14"/>
    </row>
    <row r="4" spans="2:23" x14ac:dyDescent="0.45">
      <c r="B4" s="13" t="s">
        <v>82</v>
      </c>
      <c r="C4" s="14"/>
      <c r="D4" s="14"/>
      <c r="E4" s="14" t="s">
        <v>127</v>
      </c>
      <c r="F4" s="15"/>
      <c r="G4" s="15"/>
      <c r="H4" s="14" t="s">
        <v>140</v>
      </c>
      <c r="I4" s="14"/>
      <c r="J4" s="14"/>
      <c r="K4" s="14"/>
      <c r="L4" s="14"/>
      <c r="M4" s="69"/>
      <c r="N4" s="69"/>
      <c r="O4" s="69"/>
      <c r="P4" s="14"/>
      <c r="Q4" s="14" t="s">
        <v>126</v>
      </c>
      <c r="R4" s="14"/>
      <c r="S4" s="14"/>
      <c r="T4" s="14"/>
      <c r="U4" s="16"/>
      <c r="V4" s="13"/>
      <c r="W4" s="14"/>
    </row>
    <row r="5" spans="2:23" x14ac:dyDescent="0.45">
      <c r="B5" s="13" t="s">
        <v>83</v>
      </c>
      <c r="C5" s="14"/>
      <c r="D5" s="14"/>
      <c r="E5" s="14" t="s">
        <v>141</v>
      </c>
      <c r="F5" s="15"/>
      <c r="G5" s="15"/>
      <c r="H5" s="14" t="s">
        <v>141</v>
      </c>
      <c r="I5" s="14"/>
      <c r="J5" s="14"/>
      <c r="K5" s="14"/>
      <c r="L5" s="14"/>
      <c r="M5" s="69"/>
      <c r="N5" s="69"/>
      <c r="O5" s="69"/>
      <c r="P5" s="14"/>
      <c r="Q5" s="14" t="s">
        <v>76</v>
      </c>
      <c r="R5" s="14"/>
      <c r="S5" s="14"/>
      <c r="T5" s="14"/>
      <c r="U5" s="16"/>
      <c r="V5" s="13"/>
      <c r="W5" s="14"/>
    </row>
    <row r="6" spans="2:23" x14ac:dyDescent="0.45">
      <c r="B6" s="13" t="s">
        <v>118</v>
      </c>
      <c r="C6" s="14"/>
      <c r="D6" s="14"/>
      <c r="E6" s="14" t="s">
        <v>79</v>
      </c>
      <c r="F6" s="15"/>
      <c r="G6" s="15"/>
      <c r="H6" s="14" t="s">
        <v>77</v>
      </c>
      <c r="I6" s="14"/>
      <c r="J6" s="14"/>
      <c r="K6" s="14"/>
      <c r="L6" s="14"/>
      <c r="M6" s="69"/>
      <c r="N6" s="69"/>
      <c r="O6" s="69"/>
      <c r="P6" s="14"/>
      <c r="Q6" s="14" t="s">
        <v>77</v>
      </c>
      <c r="R6" s="14"/>
      <c r="S6" s="14"/>
      <c r="T6" s="14"/>
      <c r="U6" s="16"/>
      <c r="V6" s="13"/>
      <c r="W6" s="14"/>
    </row>
    <row r="7" spans="2:23" ht="18.600000000000001" thickBot="1" x14ac:dyDescent="0.5">
      <c r="B7" s="17" t="s">
        <v>120</v>
      </c>
      <c r="C7" s="18"/>
      <c r="D7" s="18"/>
      <c r="E7" s="18" t="s">
        <v>80</v>
      </c>
      <c r="F7" s="19"/>
      <c r="G7" s="19"/>
      <c r="H7" s="18" t="s">
        <v>78</v>
      </c>
      <c r="I7" s="18"/>
      <c r="J7" s="18"/>
      <c r="K7" s="18"/>
      <c r="L7" s="18"/>
      <c r="M7" s="70"/>
      <c r="N7" s="70"/>
      <c r="O7" s="70"/>
      <c r="P7" s="18"/>
      <c r="Q7" s="18" t="s">
        <v>128</v>
      </c>
      <c r="R7" s="18"/>
      <c r="S7" s="18"/>
      <c r="T7" s="18"/>
      <c r="U7" s="20"/>
      <c r="V7" s="13"/>
      <c r="W7" s="14"/>
    </row>
    <row r="9" spans="2:23" x14ac:dyDescent="0.45">
      <c r="B9" s="28" t="s">
        <v>122</v>
      </c>
    </row>
    <row r="10" spans="2:23" x14ac:dyDescent="0.45">
      <c r="B10" t="s">
        <v>123</v>
      </c>
    </row>
    <row r="11" spans="2:23" x14ac:dyDescent="0.45">
      <c r="B11" t="s">
        <v>124</v>
      </c>
    </row>
    <row r="12" spans="2:23" x14ac:dyDescent="0.45">
      <c r="B12" t="s">
        <v>125</v>
      </c>
    </row>
    <row r="14" spans="2:23" x14ac:dyDescent="0.45">
      <c r="B14" s="7" t="s">
        <v>129</v>
      </c>
    </row>
    <row r="15" spans="2:23" x14ac:dyDescent="0.45">
      <c r="B15" t="s">
        <v>81</v>
      </c>
    </row>
    <row r="16" spans="2:23" x14ac:dyDescent="0.45">
      <c r="B16" t="s">
        <v>130</v>
      </c>
    </row>
    <row r="17" spans="1:17" x14ac:dyDescent="0.45">
      <c r="B17" t="s">
        <v>74</v>
      </c>
    </row>
    <row r="18" spans="1:17" x14ac:dyDescent="0.45">
      <c r="B18" t="s">
        <v>131</v>
      </c>
    </row>
    <row r="19" spans="1:17" x14ac:dyDescent="0.45">
      <c r="B19" t="s">
        <v>86</v>
      </c>
    </row>
    <row r="20" spans="1:17" x14ac:dyDescent="0.45">
      <c r="B20" t="s">
        <v>132</v>
      </c>
    </row>
    <row r="21" spans="1:17" x14ac:dyDescent="0.45">
      <c r="G21" s="61"/>
    </row>
    <row r="22" spans="1:17" x14ac:dyDescent="0.45">
      <c r="B22" s="4" t="s">
        <v>170</v>
      </c>
      <c r="F22" s="63"/>
      <c r="G22" s="1" t="s">
        <v>175</v>
      </c>
    </row>
    <row r="23" spans="1:17" x14ac:dyDescent="0.45">
      <c r="B23" s="4" t="s">
        <v>171</v>
      </c>
      <c r="F23" s="64"/>
      <c r="G23" s="1" t="s">
        <v>174</v>
      </c>
    </row>
    <row r="24" spans="1:17" x14ac:dyDescent="0.45">
      <c r="B24" s="4" t="s">
        <v>172</v>
      </c>
      <c r="O24" s="67" t="s">
        <v>181</v>
      </c>
    </row>
    <row r="25" spans="1:17" ht="54" x14ac:dyDescent="0.45">
      <c r="A25" s="3"/>
      <c r="B25" s="29" t="s">
        <v>84</v>
      </c>
      <c r="C25" s="38" t="s">
        <v>0</v>
      </c>
      <c r="D25" s="30" t="s">
        <v>2</v>
      </c>
      <c r="E25" s="30" t="s">
        <v>3</v>
      </c>
      <c r="F25" s="39" t="s">
        <v>5</v>
      </c>
      <c r="G25" s="36" t="s">
        <v>145</v>
      </c>
      <c r="H25" s="37" t="s">
        <v>144</v>
      </c>
      <c r="I25" s="37" t="s">
        <v>167</v>
      </c>
      <c r="J25" s="37" t="s">
        <v>133</v>
      </c>
      <c r="K25" s="37" t="s">
        <v>176</v>
      </c>
      <c r="L25" s="37" t="s">
        <v>177</v>
      </c>
      <c r="M25" s="71" t="s">
        <v>180</v>
      </c>
      <c r="N25" s="71" t="s">
        <v>179</v>
      </c>
      <c r="O25" s="71" t="s">
        <v>178</v>
      </c>
      <c r="P25" s="29" t="s">
        <v>134</v>
      </c>
    </row>
    <row r="26" spans="1:17" x14ac:dyDescent="0.45">
      <c r="A26" s="64"/>
      <c r="B26" s="30" t="s">
        <v>183</v>
      </c>
      <c r="C26" s="52" t="s">
        <v>1</v>
      </c>
      <c r="D26" s="30">
        <v>1379</v>
      </c>
      <c r="E26" s="30" t="s">
        <v>4</v>
      </c>
      <c r="F26" s="30" t="s">
        <v>6</v>
      </c>
      <c r="G26" s="40">
        <f>H26/J26</f>
        <v>3.5087719298245612E-2</v>
      </c>
      <c r="H26" s="29">
        <v>60</v>
      </c>
      <c r="I26" s="29">
        <f>J26+400</f>
        <v>2110</v>
      </c>
      <c r="J26" s="29">
        <v>1710</v>
      </c>
      <c r="K26" s="29">
        <v>86.8</v>
      </c>
      <c r="L26" s="29">
        <v>1570</v>
      </c>
      <c r="M26" s="72">
        <f>J26/K26</f>
        <v>19.700460829493089</v>
      </c>
      <c r="N26" s="72">
        <f>J26/L26</f>
        <v>1.089171974522293</v>
      </c>
      <c r="O26" s="72">
        <f>M26*N26</f>
        <v>21.457189820658076</v>
      </c>
      <c r="P26" s="30" t="s">
        <v>143</v>
      </c>
    </row>
    <row r="27" spans="1:17" s="21" customFormat="1" x14ac:dyDescent="0.45">
      <c r="A27" s="65"/>
      <c r="B27" s="31" t="s">
        <v>86</v>
      </c>
      <c r="C27" s="53"/>
      <c r="D27" s="31">
        <v>1381</v>
      </c>
      <c r="E27" s="31" t="s">
        <v>7</v>
      </c>
      <c r="F27" s="31" t="s">
        <v>8</v>
      </c>
      <c r="G27" s="41">
        <f t="shared" ref="G27:G75" si="0">H27/J27</f>
        <v>3.0038759689922482E-2</v>
      </c>
      <c r="H27" s="42">
        <v>77.5</v>
      </c>
      <c r="I27" s="42">
        <f>J27+500</f>
        <v>3080</v>
      </c>
      <c r="J27" s="42">
        <v>2580</v>
      </c>
      <c r="K27" s="42">
        <v>284.89999999999998</v>
      </c>
      <c r="L27" s="42">
        <v>2460</v>
      </c>
      <c r="M27" s="74">
        <f t="shared" ref="M27:M75" si="1">J27/K27</f>
        <v>9.0558090558090569</v>
      </c>
      <c r="N27" s="74">
        <f t="shared" ref="N27:N75" si="2">J27/L27</f>
        <v>1.0487804878048781</v>
      </c>
      <c r="O27" s="74">
        <f t="shared" ref="O27:O75" si="3">M27*N27</f>
        <v>9.497555839019256</v>
      </c>
      <c r="P27" s="31" t="s">
        <v>146</v>
      </c>
    </row>
    <row r="28" spans="1:17" x14ac:dyDescent="0.45">
      <c r="A28" s="63"/>
      <c r="B28" s="30" t="s">
        <v>183</v>
      </c>
      <c r="C28" s="54" t="s">
        <v>9</v>
      </c>
      <c r="D28" s="30">
        <v>1518</v>
      </c>
      <c r="E28" s="30" t="s">
        <v>10</v>
      </c>
      <c r="F28" s="30" t="s">
        <v>6</v>
      </c>
      <c r="G28" s="40">
        <f t="shared" si="0"/>
        <v>3.4965034965034968E-2</v>
      </c>
      <c r="H28" s="29">
        <v>50</v>
      </c>
      <c r="I28" s="29">
        <f>J28+300</f>
        <v>1730</v>
      </c>
      <c r="J28" s="29">
        <v>1430</v>
      </c>
      <c r="K28" s="29">
        <v>153.80000000000001</v>
      </c>
      <c r="L28" s="29">
        <v>2533</v>
      </c>
      <c r="M28" s="72">
        <f t="shared" si="1"/>
        <v>9.2977893368010402</v>
      </c>
      <c r="N28" s="72">
        <f t="shared" si="2"/>
        <v>0.56454796683774178</v>
      </c>
      <c r="O28" s="72">
        <f t="shared" si="3"/>
        <v>5.2490480661766625</v>
      </c>
      <c r="P28" s="30" t="s">
        <v>147</v>
      </c>
    </row>
    <row r="29" spans="1:17" x14ac:dyDescent="0.45">
      <c r="A29" s="63"/>
      <c r="B29" s="31" t="s">
        <v>86</v>
      </c>
      <c r="C29" s="55" t="s">
        <v>135</v>
      </c>
      <c r="D29" s="31">
        <v>1878</v>
      </c>
      <c r="E29" s="31" t="s">
        <v>12</v>
      </c>
      <c r="F29" s="31" t="s">
        <v>6</v>
      </c>
      <c r="G29" s="41">
        <f t="shared" si="0"/>
        <v>3.5200000000000002E-2</v>
      </c>
      <c r="H29" s="42">
        <v>616</v>
      </c>
      <c r="I29" s="42">
        <f>J29+4000</f>
        <v>21500</v>
      </c>
      <c r="J29" s="42">
        <v>17500</v>
      </c>
      <c r="K29" s="42">
        <v>1316</v>
      </c>
      <c r="L29" s="42">
        <v>3755</v>
      </c>
      <c r="M29" s="74">
        <f t="shared" si="1"/>
        <v>13.297872340425531</v>
      </c>
      <c r="N29" s="74">
        <f t="shared" si="2"/>
        <v>4.6604527296937412</v>
      </c>
      <c r="O29" s="74">
        <f t="shared" si="3"/>
        <v>61.97410544805507</v>
      </c>
      <c r="P29" s="31" t="s">
        <v>89</v>
      </c>
      <c r="Q29" s="21"/>
    </row>
    <row r="30" spans="1:17" x14ac:dyDescent="0.45">
      <c r="A30" s="63"/>
      <c r="B30" s="31" t="s">
        <v>86</v>
      </c>
      <c r="C30" s="56"/>
      <c r="D30" s="31">
        <v>1847</v>
      </c>
      <c r="E30" s="31" t="s">
        <v>13</v>
      </c>
      <c r="F30" s="30" t="s">
        <v>6</v>
      </c>
      <c r="G30" s="41">
        <f t="shared" si="0"/>
        <v>3.5087719298245612E-2</v>
      </c>
      <c r="H30" s="42">
        <v>80</v>
      </c>
      <c r="I30" s="42">
        <f>J30+500</f>
        <v>2780</v>
      </c>
      <c r="J30" s="42">
        <v>2280</v>
      </c>
      <c r="K30" s="42">
        <v>391.5</v>
      </c>
      <c r="L30" s="42">
        <v>2715</v>
      </c>
      <c r="M30" s="74">
        <f t="shared" si="1"/>
        <v>5.8237547892720309</v>
      </c>
      <c r="N30" s="74">
        <f t="shared" si="2"/>
        <v>0.83977900552486184</v>
      </c>
      <c r="O30" s="74">
        <f t="shared" si="3"/>
        <v>4.8906670053555175</v>
      </c>
      <c r="P30" s="31" t="s">
        <v>148</v>
      </c>
      <c r="Q30" s="21"/>
    </row>
    <row r="31" spans="1:17" x14ac:dyDescent="0.45">
      <c r="A31" s="63"/>
      <c r="B31" s="30" t="s">
        <v>183</v>
      </c>
      <c r="C31" s="57"/>
      <c r="D31" s="30">
        <v>1808</v>
      </c>
      <c r="E31" s="30" t="s">
        <v>14</v>
      </c>
      <c r="F31" s="30" t="s">
        <v>6</v>
      </c>
      <c r="G31" s="40">
        <f t="shared" si="0"/>
        <v>0.04</v>
      </c>
      <c r="H31" s="29">
        <v>60</v>
      </c>
      <c r="I31" s="29">
        <f>J31+400</f>
        <v>1900</v>
      </c>
      <c r="J31" s="29">
        <v>1500</v>
      </c>
      <c r="K31" s="29">
        <v>204.1</v>
      </c>
      <c r="L31" s="29">
        <v>1200</v>
      </c>
      <c r="M31" s="72">
        <f t="shared" si="1"/>
        <v>7.3493385595296425</v>
      </c>
      <c r="N31" s="72">
        <f t="shared" si="2"/>
        <v>1.25</v>
      </c>
      <c r="O31" s="72">
        <f t="shared" si="3"/>
        <v>9.1866731994120538</v>
      </c>
      <c r="P31" s="49" t="s">
        <v>88</v>
      </c>
      <c r="Q31" s="22"/>
    </row>
    <row r="32" spans="1:17" x14ac:dyDescent="0.45">
      <c r="A32" s="63"/>
      <c r="B32" s="30" t="s">
        <v>183</v>
      </c>
      <c r="C32" s="55" t="s">
        <v>17</v>
      </c>
      <c r="D32" s="30">
        <v>3109</v>
      </c>
      <c r="E32" s="30" t="s">
        <v>16</v>
      </c>
      <c r="F32" s="30" t="s">
        <v>6</v>
      </c>
      <c r="G32" s="40">
        <f t="shared" si="0"/>
        <v>0.04</v>
      </c>
      <c r="H32" s="29">
        <v>40</v>
      </c>
      <c r="I32" s="29">
        <f>J32+300</f>
        <v>1300</v>
      </c>
      <c r="J32" s="29">
        <v>1000</v>
      </c>
      <c r="K32" s="29">
        <v>125.2</v>
      </c>
      <c r="L32" s="29">
        <v>2866</v>
      </c>
      <c r="M32" s="72">
        <f t="shared" si="1"/>
        <v>7.9872204472843444</v>
      </c>
      <c r="N32" s="72">
        <f t="shared" si="2"/>
        <v>0.34891835310537334</v>
      </c>
      <c r="O32" s="72">
        <f t="shared" si="3"/>
        <v>2.786887804356017</v>
      </c>
      <c r="P32" s="30" t="s">
        <v>85</v>
      </c>
    </row>
    <row r="33" spans="1:17" x14ac:dyDescent="0.45">
      <c r="A33" s="63"/>
      <c r="B33" s="31" t="s">
        <v>183</v>
      </c>
      <c r="C33" s="57"/>
      <c r="D33" s="31">
        <v>3597</v>
      </c>
      <c r="E33" s="31" t="s">
        <v>18</v>
      </c>
      <c r="F33" s="31" t="s">
        <v>8</v>
      </c>
      <c r="G33" s="41">
        <f t="shared" si="0"/>
        <v>3.5087719298245612E-2</v>
      </c>
      <c r="H33" s="42">
        <v>300</v>
      </c>
      <c r="I33" s="42">
        <f>J33+1500</f>
        <v>10050</v>
      </c>
      <c r="J33" s="42">
        <v>8550</v>
      </c>
      <c r="K33" s="42">
        <v>676.4</v>
      </c>
      <c r="L33" s="42">
        <v>10972</v>
      </c>
      <c r="M33" s="74">
        <f t="shared" si="1"/>
        <v>12.640449438202248</v>
      </c>
      <c r="N33" s="74">
        <f t="shared" si="2"/>
        <v>0.77925628873496167</v>
      </c>
      <c r="O33" s="74">
        <f t="shared" si="3"/>
        <v>9.8501497171554142</v>
      </c>
      <c r="P33" s="30" t="s">
        <v>149</v>
      </c>
    </row>
    <row r="34" spans="1:17" x14ac:dyDescent="0.45">
      <c r="A34" s="63"/>
      <c r="B34" s="31" t="s">
        <v>86</v>
      </c>
      <c r="C34" s="30" t="s">
        <v>19</v>
      </c>
      <c r="D34" s="31">
        <v>4188</v>
      </c>
      <c r="E34" s="31" t="s">
        <v>20</v>
      </c>
      <c r="F34" s="31" t="s">
        <v>6</v>
      </c>
      <c r="G34" s="41">
        <f t="shared" si="0"/>
        <v>0.04</v>
      </c>
      <c r="H34" s="42">
        <v>40</v>
      </c>
      <c r="I34" s="42">
        <f>J34+700</f>
        <v>1700</v>
      </c>
      <c r="J34" s="42">
        <v>1000</v>
      </c>
      <c r="K34" s="42">
        <v>118.3</v>
      </c>
      <c r="L34" s="42">
        <v>953.1</v>
      </c>
      <c r="M34" s="74">
        <f t="shared" si="1"/>
        <v>8.4530853761622993</v>
      </c>
      <c r="N34" s="74">
        <f t="shared" si="2"/>
        <v>1.0492078480747036</v>
      </c>
      <c r="O34" s="74">
        <f t="shared" si="3"/>
        <v>8.8690435171149922</v>
      </c>
      <c r="P34" s="30" t="s">
        <v>87</v>
      </c>
    </row>
    <row r="35" spans="1:17" x14ac:dyDescent="0.45">
      <c r="A35" s="63"/>
      <c r="B35" s="30" t="s">
        <v>183</v>
      </c>
      <c r="C35" s="30" t="s">
        <v>21</v>
      </c>
      <c r="D35" s="30">
        <v>4569</v>
      </c>
      <c r="E35" s="30" t="s">
        <v>22</v>
      </c>
      <c r="F35" s="30" t="s">
        <v>6</v>
      </c>
      <c r="G35" s="40">
        <f t="shared" si="0"/>
        <v>3.5046728971962614E-2</v>
      </c>
      <c r="H35" s="29">
        <v>75</v>
      </c>
      <c r="I35" s="29">
        <f>J35+500</f>
        <v>2640</v>
      </c>
      <c r="J35" s="29">
        <v>2140</v>
      </c>
      <c r="K35" s="29">
        <v>123.9</v>
      </c>
      <c r="L35" s="29">
        <v>2102</v>
      </c>
      <c r="M35" s="72">
        <f t="shared" si="1"/>
        <v>17.271993543179985</v>
      </c>
      <c r="N35" s="72">
        <f t="shared" si="2"/>
        <v>1.0180780209324454</v>
      </c>
      <c r="O35" s="72">
        <f t="shared" si="3"/>
        <v>17.584237003998656</v>
      </c>
      <c r="P35" s="30" t="s">
        <v>90</v>
      </c>
    </row>
    <row r="36" spans="1:17" x14ac:dyDescent="0.45">
      <c r="A36" s="63"/>
      <c r="B36" s="31" t="s">
        <v>183</v>
      </c>
      <c r="C36" s="55" t="s">
        <v>24</v>
      </c>
      <c r="D36" s="31">
        <v>5019</v>
      </c>
      <c r="E36" s="31" t="s">
        <v>23</v>
      </c>
      <c r="F36" s="31" t="s">
        <v>6</v>
      </c>
      <c r="G36" s="41">
        <f t="shared" si="0"/>
        <v>0.04</v>
      </c>
      <c r="H36" s="42">
        <v>160</v>
      </c>
      <c r="I36" s="42">
        <f>J36+700</f>
        <v>4700</v>
      </c>
      <c r="J36" s="42">
        <v>4000</v>
      </c>
      <c r="K36" s="42">
        <v>530.29999999999995</v>
      </c>
      <c r="L36" s="42">
        <v>4191</v>
      </c>
      <c r="M36" s="74">
        <f t="shared" si="1"/>
        <v>7.5429002451442591</v>
      </c>
      <c r="N36" s="74">
        <f t="shared" si="2"/>
        <v>0.95442615127654495</v>
      </c>
      <c r="O36" s="74">
        <f t="shared" si="3"/>
        <v>7.1991412504359422</v>
      </c>
      <c r="P36" s="30" t="s">
        <v>91</v>
      </c>
    </row>
    <row r="37" spans="1:17" x14ac:dyDescent="0.45">
      <c r="A37" s="63"/>
      <c r="B37" s="31" t="s">
        <v>183</v>
      </c>
      <c r="C37" s="56"/>
      <c r="D37" s="31">
        <v>5020</v>
      </c>
      <c r="E37" s="31" t="s">
        <v>25</v>
      </c>
      <c r="F37" s="31" t="s">
        <v>6</v>
      </c>
      <c r="G37" s="41">
        <f t="shared" si="0"/>
        <v>0.04</v>
      </c>
      <c r="H37" s="42">
        <v>22</v>
      </c>
      <c r="I37" s="42">
        <f>J37+100</f>
        <v>650</v>
      </c>
      <c r="J37" s="42">
        <v>550</v>
      </c>
      <c r="K37" s="42">
        <v>93.1</v>
      </c>
      <c r="L37" s="42">
        <v>804.7</v>
      </c>
      <c r="M37" s="74">
        <f t="shared" si="1"/>
        <v>5.9076262083780886</v>
      </c>
      <c r="N37" s="74">
        <f t="shared" si="2"/>
        <v>0.68348452839567542</v>
      </c>
      <c r="O37" s="74">
        <f t="shared" si="3"/>
        <v>4.0377711129712299</v>
      </c>
      <c r="P37" s="30" t="s">
        <v>92</v>
      </c>
    </row>
    <row r="38" spans="1:17" x14ac:dyDescent="0.45">
      <c r="A38" s="63"/>
      <c r="B38" s="31" t="s">
        <v>86</v>
      </c>
      <c r="C38" s="57"/>
      <c r="D38" s="31">
        <v>5108</v>
      </c>
      <c r="E38" s="31" t="s">
        <v>26</v>
      </c>
      <c r="F38" s="31" t="s">
        <v>6</v>
      </c>
      <c r="G38" s="41">
        <f t="shared" si="0"/>
        <v>3.5087719298245612E-2</v>
      </c>
      <c r="H38" s="42">
        <v>160</v>
      </c>
      <c r="I38" s="42">
        <f>J38+700</f>
        <v>5260</v>
      </c>
      <c r="J38" s="42">
        <v>4560</v>
      </c>
      <c r="K38" s="42">
        <v>410.4</v>
      </c>
      <c r="L38" s="42">
        <v>3135</v>
      </c>
      <c r="M38" s="74">
        <f t="shared" si="1"/>
        <v>11.111111111111112</v>
      </c>
      <c r="N38" s="74">
        <f t="shared" si="2"/>
        <v>1.4545454545454546</v>
      </c>
      <c r="O38" s="74">
        <f t="shared" si="3"/>
        <v>16.161616161616163</v>
      </c>
      <c r="P38" s="49" t="s">
        <v>150</v>
      </c>
    </row>
    <row r="39" spans="1:17" s="3" customFormat="1" x14ac:dyDescent="0.45">
      <c r="A39" s="63"/>
      <c r="B39" s="32" t="s">
        <v>86</v>
      </c>
      <c r="C39" s="34" t="s">
        <v>28</v>
      </c>
      <c r="D39" s="32">
        <v>5352</v>
      </c>
      <c r="E39" s="32" t="s">
        <v>27</v>
      </c>
      <c r="F39" s="31" t="s">
        <v>6</v>
      </c>
      <c r="G39" s="43">
        <f t="shared" si="0"/>
        <v>0.04</v>
      </c>
      <c r="H39" s="44">
        <v>280</v>
      </c>
      <c r="I39" s="44">
        <f>J39+1500</f>
        <v>8500</v>
      </c>
      <c r="J39" s="44">
        <v>7000</v>
      </c>
      <c r="K39" s="44">
        <v>937.7</v>
      </c>
      <c r="L39" s="44">
        <v>6233</v>
      </c>
      <c r="M39" s="74">
        <f t="shared" si="1"/>
        <v>7.4650741175215947</v>
      </c>
      <c r="N39" s="74">
        <f t="shared" si="2"/>
        <v>1.1230547088079577</v>
      </c>
      <c r="O39" s="74">
        <f t="shared" si="3"/>
        <v>8.3836866392830363</v>
      </c>
      <c r="P39" s="34" t="s">
        <v>151</v>
      </c>
    </row>
    <row r="40" spans="1:17" s="3" customFormat="1" x14ac:dyDescent="0.45">
      <c r="A40" s="63"/>
      <c r="B40" s="30" t="s">
        <v>183</v>
      </c>
      <c r="C40" s="34" t="s">
        <v>30</v>
      </c>
      <c r="D40" s="34">
        <v>7305</v>
      </c>
      <c r="E40" s="34" t="s">
        <v>29</v>
      </c>
      <c r="F40" s="34" t="s">
        <v>6</v>
      </c>
      <c r="G40" s="45">
        <f t="shared" si="0"/>
        <v>4.0625000000000001E-2</v>
      </c>
      <c r="H40" s="46">
        <v>65</v>
      </c>
      <c r="I40" s="46">
        <f>J40+400</f>
        <v>2000</v>
      </c>
      <c r="J40" s="46">
        <v>1600</v>
      </c>
      <c r="K40" s="46">
        <v>215.4</v>
      </c>
      <c r="L40" s="46">
        <v>4211</v>
      </c>
      <c r="M40" s="72">
        <f t="shared" si="1"/>
        <v>7.4280408542246983</v>
      </c>
      <c r="N40" s="72">
        <f t="shared" si="2"/>
        <v>0.37995725480883402</v>
      </c>
      <c r="O40" s="72">
        <f t="shared" si="3"/>
        <v>2.8223380115790828</v>
      </c>
      <c r="P40" s="34" t="s">
        <v>93</v>
      </c>
    </row>
    <row r="41" spans="1:17" s="3" customFormat="1" x14ac:dyDescent="0.45">
      <c r="A41" s="63"/>
      <c r="B41" s="30" t="s">
        <v>183</v>
      </c>
      <c r="C41" s="34" t="s">
        <v>32</v>
      </c>
      <c r="D41" s="34">
        <v>5742</v>
      </c>
      <c r="E41" s="34" t="s">
        <v>31</v>
      </c>
      <c r="F41" s="34" t="s">
        <v>8</v>
      </c>
      <c r="G41" s="45">
        <f t="shared" si="0"/>
        <v>4.0625000000000001E-2</v>
      </c>
      <c r="H41" s="46">
        <v>39</v>
      </c>
      <c r="I41" s="46">
        <f>J41+150</f>
        <v>1110</v>
      </c>
      <c r="J41" s="46">
        <v>960</v>
      </c>
      <c r="K41" s="46">
        <v>64.2</v>
      </c>
      <c r="L41" s="46">
        <v>870.9</v>
      </c>
      <c r="M41" s="72">
        <f t="shared" si="1"/>
        <v>14.953271028037383</v>
      </c>
      <c r="N41" s="72">
        <f t="shared" si="2"/>
        <v>1.1023079572855667</v>
      </c>
      <c r="O41" s="72">
        <f t="shared" si="3"/>
        <v>16.483109641653336</v>
      </c>
      <c r="P41" s="34" t="s">
        <v>94</v>
      </c>
    </row>
    <row r="42" spans="1:17" s="3" customFormat="1" x14ac:dyDescent="0.45">
      <c r="A42" s="64"/>
      <c r="B42" s="30" t="s">
        <v>183</v>
      </c>
      <c r="C42" s="34" t="s">
        <v>33</v>
      </c>
      <c r="D42" s="34">
        <v>5985</v>
      </c>
      <c r="E42" s="34" t="s">
        <v>34</v>
      </c>
      <c r="F42" s="34" t="s">
        <v>6</v>
      </c>
      <c r="G42" s="45">
        <f t="shared" si="0"/>
        <v>4.042553191489362E-2</v>
      </c>
      <c r="H42" s="46">
        <v>19</v>
      </c>
      <c r="I42" s="46">
        <f>J42+80</f>
        <v>550</v>
      </c>
      <c r="J42" s="46">
        <v>470</v>
      </c>
      <c r="K42" s="46">
        <v>50.1</v>
      </c>
      <c r="L42" s="46">
        <v>1130</v>
      </c>
      <c r="M42" s="72">
        <f t="shared" si="1"/>
        <v>9.3812375249500999</v>
      </c>
      <c r="N42" s="72">
        <f t="shared" si="2"/>
        <v>0.41592920353982299</v>
      </c>
      <c r="O42" s="72">
        <f t="shared" si="3"/>
        <v>3.9019306519703951</v>
      </c>
      <c r="P42" s="34" t="s">
        <v>95</v>
      </c>
    </row>
    <row r="43" spans="1:17" s="3" customFormat="1" x14ac:dyDescent="0.45">
      <c r="A43" s="64"/>
      <c r="B43" s="30" t="s">
        <v>183</v>
      </c>
      <c r="C43" s="34" t="s">
        <v>35</v>
      </c>
      <c r="D43" s="34">
        <v>6393</v>
      </c>
      <c r="E43" s="34" t="s">
        <v>36</v>
      </c>
      <c r="F43" s="34" t="s">
        <v>6</v>
      </c>
      <c r="G43" s="45">
        <f t="shared" si="0"/>
        <v>0.04</v>
      </c>
      <c r="H43" s="46">
        <v>70</v>
      </c>
      <c r="I43" s="46">
        <f>J43+400</f>
        <v>2150</v>
      </c>
      <c r="J43" s="46">
        <v>1750</v>
      </c>
      <c r="K43" s="46">
        <v>219.3</v>
      </c>
      <c r="L43" s="46">
        <v>4046</v>
      </c>
      <c r="M43" s="72">
        <f t="shared" si="1"/>
        <v>7.9799361605107153</v>
      </c>
      <c r="N43" s="72">
        <f t="shared" si="2"/>
        <v>0.43252595155709345</v>
      </c>
      <c r="O43" s="72">
        <f t="shared" si="3"/>
        <v>3.4515294811897559</v>
      </c>
      <c r="P43" s="34" t="s">
        <v>152</v>
      </c>
    </row>
    <row r="44" spans="1:17" s="3" customFormat="1" x14ac:dyDescent="0.45">
      <c r="A44" s="63"/>
      <c r="B44" s="30" t="s">
        <v>183</v>
      </c>
      <c r="C44" s="59" t="s">
        <v>136</v>
      </c>
      <c r="D44" s="34">
        <v>7751</v>
      </c>
      <c r="E44" s="34" t="s">
        <v>37</v>
      </c>
      <c r="F44" s="34" t="s">
        <v>6</v>
      </c>
      <c r="G44" s="45">
        <f t="shared" si="0"/>
        <v>0.05</v>
      </c>
      <c r="H44" s="46">
        <v>160</v>
      </c>
      <c r="I44" s="46">
        <f>J44+700</f>
        <v>3900</v>
      </c>
      <c r="J44" s="46">
        <v>3200</v>
      </c>
      <c r="K44" s="46">
        <v>150.4</v>
      </c>
      <c r="L44" s="46">
        <v>2544</v>
      </c>
      <c r="M44" s="72">
        <f t="shared" si="1"/>
        <v>21.276595744680851</v>
      </c>
      <c r="N44" s="72">
        <f t="shared" si="2"/>
        <v>1.2578616352201257</v>
      </c>
      <c r="O44" s="72">
        <f t="shared" si="3"/>
        <v>26.763013515321823</v>
      </c>
      <c r="P44" s="50" t="s">
        <v>96</v>
      </c>
      <c r="Q44" s="23"/>
    </row>
    <row r="45" spans="1:17" s="3" customFormat="1" x14ac:dyDescent="0.45">
      <c r="A45" s="63"/>
      <c r="B45" s="30" t="s">
        <v>183</v>
      </c>
      <c r="C45" s="60"/>
      <c r="D45" s="34">
        <v>6889</v>
      </c>
      <c r="E45" s="34" t="s">
        <v>38</v>
      </c>
      <c r="F45" s="34" t="s">
        <v>8</v>
      </c>
      <c r="G45" s="45">
        <f t="shared" si="0"/>
        <v>4.0476190476190478E-2</v>
      </c>
      <c r="H45" s="46">
        <v>170</v>
      </c>
      <c r="I45" s="46">
        <f>J45+1000</f>
        <v>5200</v>
      </c>
      <c r="J45" s="46">
        <v>4200</v>
      </c>
      <c r="K45" s="46">
        <v>564.4</v>
      </c>
      <c r="L45" s="46">
        <v>5418</v>
      </c>
      <c r="M45" s="72">
        <f t="shared" si="1"/>
        <v>7.4415308291991495</v>
      </c>
      <c r="N45" s="72">
        <f t="shared" si="2"/>
        <v>0.77519379844961245</v>
      </c>
      <c r="O45" s="72">
        <f t="shared" si="3"/>
        <v>5.7686285497667829</v>
      </c>
      <c r="P45" s="34" t="s">
        <v>97</v>
      </c>
    </row>
    <row r="46" spans="1:17" s="3" customFormat="1" x14ac:dyDescent="0.45">
      <c r="A46" s="63"/>
      <c r="B46" s="34" t="s">
        <v>98</v>
      </c>
      <c r="C46" s="34" t="s">
        <v>39</v>
      </c>
      <c r="D46" s="34">
        <v>7270</v>
      </c>
      <c r="E46" s="34" t="s">
        <v>40</v>
      </c>
      <c r="F46" s="34" t="s">
        <v>6</v>
      </c>
      <c r="G46" s="45">
        <f t="shared" si="0"/>
        <v>4.7603305785123964E-2</v>
      </c>
      <c r="H46" s="46">
        <v>144</v>
      </c>
      <c r="I46" s="46">
        <f>J46+700</f>
        <v>3725</v>
      </c>
      <c r="J46" s="46">
        <v>3025</v>
      </c>
      <c r="K46" s="46">
        <v>303.89999999999998</v>
      </c>
      <c r="L46" s="46">
        <v>2191</v>
      </c>
      <c r="M46" s="72">
        <f t="shared" si="1"/>
        <v>9.9539322145442579</v>
      </c>
      <c r="N46" s="72">
        <f t="shared" si="2"/>
        <v>1.3806481058877225</v>
      </c>
      <c r="O46" s="72">
        <f t="shared" si="3"/>
        <v>13.742877658145312</v>
      </c>
      <c r="P46" s="35" t="s">
        <v>99</v>
      </c>
      <c r="Q46" s="24"/>
    </row>
    <row r="47" spans="1:17" s="3" customFormat="1" x14ac:dyDescent="0.45">
      <c r="A47" s="64"/>
      <c r="B47" s="30" t="s">
        <v>183</v>
      </c>
      <c r="C47" s="59" t="s">
        <v>42</v>
      </c>
      <c r="D47" s="34">
        <v>7822</v>
      </c>
      <c r="E47" s="34" t="s">
        <v>41</v>
      </c>
      <c r="F47" s="34" t="s">
        <v>6</v>
      </c>
      <c r="G47" s="45">
        <f t="shared" si="0"/>
        <v>0.05</v>
      </c>
      <c r="H47" s="46">
        <v>17</v>
      </c>
      <c r="I47" s="46">
        <f>J47+80</f>
        <v>420</v>
      </c>
      <c r="J47" s="46">
        <v>340</v>
      </c>
      <c r="K47" s="46">
        <v>1.1000000000000001</v>
      </c>
      <c r="L47" s="46">
        <v>955.9</v>
      </c>
      <c r="M47" s="72">
        <f t="shared" si="1"/>
        <v>309.09090909090907</v>
      </c>
      <c r="N47" s="72">
        <f t="shared" si="2"/>
        <v>0.35568574118631657</v>
      </c>
      <c r="O47" s="72">
        <f t="shared" si="3"/>
        <v>109.93922909395239</v>
      </c>
      <c r="P47" s="35" t="s">
        <v>100</v>
      </c>
      <c r="Q47" s="24"/>
    </row>
    <row r="48" spans="1:17" s="3" customFormat="1" x14ac:dyDescent="0.45">
      <c r="A48" s="64"/>
      <c r="B48" s="30" t="s">
        <v>183</v>
      </c>
      <c r="C48" s="60"/>
      <c r="D48" s="34">
        <v>7945</v>
      </c>
      <c r="E48" s="34" t="s">
        <v>43</v>
      </c>
      <c r="F48" s="34" t="s">
        <v>11</v>
      </c>
      <c r="G48" s="45">
        <f t="shared" si="0"/>
        <v>3.7037037037037035E-2</v>
      </c>
      <c r="H48" s="46">
        <v>50</v>
      </c>
      <c r="I48" s="46">
        <f>J48+300</f>
        <v>1650</v>
      </c>
      <c r="J48" s="46">
        <v>1350</v>
      </c>
      <c r="K48" s="46">
        <v>123.6</v>
      </c>
      <c r="L48" s="46">
        <v>2466</v>
      </c>
      <c r="M48" s="72">
        <f t="shared" si="1"/>
        <v>10.922330097087379</v>
      </c>
      <c r="N48" s="72">
        <f t="shared" si="2"/>
        <v>0.54744525547445255</v>
      </c>
      <c r="O48" s="72">
        <f t="shared" si="3"/>
        <v>5.9793777903763026</v>
      </c>
      <c r="P48" s="35" t="s">
        <v>153</v>
      </c>
      <c r="Q48" s="25"/>
    </row>
    <row r="49" spans="1:18" s="3" customFormat="1" x14ac:dyDescent="0.45">
      <c r="A49" s="64"/>
      <c r="B49" s="30" t="s">
        <v>183</v>
      </c>
      <c r="C49" s="59" t="s">
        <v>44</v>
      </c>
      <c r="D49" s="34">
        <v>9312</v>
      </c>
      <c r="E49" s="34" t="s">
        <v>45</v>
      </c>
      <c r="F49" s="34" t="s">
        <v>6</v>
      </c>
      <c r="G49" s="45">
        <f t="shared" si="0"/>
        <v>0.04</v>
      </c>
      <c r="H49" s="46">
        <v>50</v>
      </c>
      <c r="I49" s="46">
        <f>J49+300</f>
        <v>1550</v>
      </c>
      <c r="J49" s="46">
        <v>1250</v>
      </c>
      <c r="K49" s="46">
        <v>160.80000000000001</v>
      </c>
      <c r="L49" s="46">
        <v>2670</v>
      </c>
      <c r="M49" s="72">
        <f t="shared" si="1"/>
        <v>7.7736318407960194</v>
      </c>
      <c r="N49" s="72">
        <f t="shared" si="2"/>
        <v>0.46816479400749061</v>
      </c>
      <c r="O49" s="72">
        <f t="shared" si="3"/>
        <v>3.6393407494363386</v>
      </c>
      <c r="P49" s="51" t="s">
        <v>137</v>
      </c>
      <c r="Q49" s="25"/>
    </row>
    <row r="50" spans="1:18" s="3" customFormat="1" x14ac:dyDescent="0.45">
      <c r="A50" s="64"/>
      <c r="B50" s="32" t="s">
        <v>86</v>
      </c>
      <c r="C50" s="60"/>
      <c r="D50" s="32">
        <v>9368</v>
      </c>
      <c r="E50" s="32" t="s">
        <v>138</v>
      </c>
      <c r="F50" s="32" t="s">
        <v>6</v>
      </c>
      <c r="G50" s="43">
        <f t="shared" si="0"/>
        <v>2.7586206896551724E-2</v>
      </c>
      <c r="H50" s="44">
        <v>32</v>
      </c>
      <c r="I50" s="44">
        <f>J50+300</f>
        <v>1460</v>
      </c>
      <c r="J50" s="44">
        <v>1160</v>
      </c>
      <c r="K50" s="44">
        <v>128.4</v>
      </c>
      <c r="L50" s="44">
        <v>2267</v>
      </c>
      <c r="M50" s="74">
        <f t="shared" si="1"/>
        <v>9.0342679127725845</v>
      </c>
      <c r="N50" s="74">
        <f t="shared" si="2"/>
        <v>0.51168945743273053</v>
      </c>
      <c r="O50" s="74">
        <f t="shared" si="3"/>
        <v>4.6227396465885304</v>
      </c>
      <c r="P50" s="51" t="s">
        <v>154</v>
      </c>
      <c r="Q50" s="25"/>
    </row>
    <row r="51" spans="1:18" s="3" customFormat="1" x14ac:dyDescent="0.45">
      <c r="A51" s="63"/>
      <c r="B51" s="30" t="s">
        <v>183</v>
      </c>
      <c r="C51" s="59" t="s">
        <v>49</v>
      </c>
      <c r="D51" s="34">
        <v>3817</v>
      </c>
      <c r="E51" s="34" t="s">
        <v>50</v>
      </c>
      <c r="F51" s="34" t="s">
        <v>6</v>
      </c>
      <c r="G51" s="45">
        <f t="shared" si="0"/>
        <v>4.0740740740740744E-2</v>
      </c>
      <c r="H51" s="46">
        <v>110</v>
      </c>
      <c r="I51" s="46">
        <f>J51+500</f>
        <v>3200</v>
      </c>
      <c r="J51" s="46">
        <v>2700</v>
      </c>
      <c r="K51" s="46">
        <v>202.6</v>
      </c>
      <c r="L51" s="46">
        <v>1613</v>
      </c>
      <c r="M51" s="72">
        <f t="shared" si="1"/>
        <v>13.326752221125371</v>
      </c>
      <c r="N51" s="72">
        <f t="shared" si="2"/>
        <v>1.6738995660260385</v>
      </c>
      <c r="O51" s="72">
        <f t="shared" si="3"/>
        <v>22.307644759478304</v>
      </c>
      <c r="P51" s="51" t="s">
        <v>101</v>
      </c>
      <c r="Q51" s="25"/>
    </row>
    <row r="52" spans="1:18" s="3" customFormat="1" x14ac:dyDescent="0.45">
      <c r="A52" s="63"/>
      <c r="B52" s="32" t="s">
        <v>86</v>
      </c>
      <c r="C52" s="58"/>
      <c r="D52" s="32">
        <v>9422</v>
      </c>
      <c r="E52" s="32" t="s">
        <v>52</v>
      </c>
      <c r="F52" s="32" t="s">
        <v>6</v>
      </c>
      <c r="G52" s="43">
        <f t="shared" si="0"/>
        <v>3.5294117647058823E-2</v>
      </c>
      <c r="H52" s="44">
        <v>60</v>
      </c>
      <c r="I52" s="44">
        <f>J52+400</f>
        <v>2100</v>
      </c>
      <c r="J52" s="44">
        <v>1700</v>
      </c>
      <c r="K52" s="44">
        <v>156.5</v>
      </c>
      <c r="L52" s="44">
        <v>945.1</v>
      </c>
      <c r="M52" s="74">
        <f t="shared" si="1"/>
        <v>10.862619808306709</v>
      </c>
      <c r="N52" s="74">
        <f t="shared" si="2"/>
        <v>1.7987514548725003</v>
      </c>
      <c r="O52" s="74">
        <f t="shared" si="3"/>
        <v>19.539153183918533</v>
      </c>
      <c r="P52" s="51" t="s">
        <v>102</v>
      </c>
      <c r="Q52" s="25"/>
    </row>
    <row r="53" spans="1:18" s="3" customFormat="1" x14ac:dyDescent="0.45">
      <c r="A53" s="64"/>
      <c r="B53" s="32" t="s">
        <v>86</v>
      </c>
      <c r="C53" s="58"/>
      <c r="D53" s="32">
        <v>9436</v>
      </c>
      <c r="E53" s="32" t="s">
        <v>46</v>
      </c>
      <c r="F53" s="32" t="s">
        <v>6</v>
      </c>
      <c r="G53" s="43">
        <f t="shared" si="0"/>
        <v>3.5051546391752578E-2</v>
      </c>
      <c r="H53" s="44">
        <v>136</v>
      </c>
      <c r="I53" s="44">
        <f>J53+700</f>
        <v>4580</v>
      </c>
      <c r="J53" s="44">
        <v>3880</v>
      </c>
      <c r="K53" s="44">
        <v>342.3</v>
      </c>
      <c r="L53" s="44">
        <v>2965</v>
      </c>
      <c r="M53" s="74">
        <f t="shared" si="1"/>
        <v>11.335086181711949</v>
      </c>
      <c r="N53" s="74">
        <f t="shared" si="2"/>
        <v>1.3086003372681281</v>
      </c>
      <c r="O53" s="74">
        <f t="shared" si="3"/>
        <v>14.833097600351554</v>
      </c>
      <c r="P53" s="51" t="s">
        <v>103</v>
      </c>
      <c r="Q53" s="25"/>
    </row>
    <row r="54" spans="1:18" s="3" customFormat="1" x14ac:dyDescent="0.45">
      <c r="A54" s="64"/>
      <c r="B54" s="31" t="s">
        <v>183</v>
      </c>
      <c r="C54" s="58"/>
      <c r="D54" s="32">
        <v>9437</v>
      </c>
      <c r="E54" s="32" t="s">
        <v>51</v>
      </c>
      <c r="F54" s="32" t="s">
        <v>6</v>
      </c>
      <c r="G54" s="43">
        <f t="shared" si="0"/>
        <v>4.8000000000000001E-2</v>
      </c>
      <c r="H54" s="44">
        <v>120</v>
      </c>
      <c r="I54" s="44">
        <f>J54+500</f>
        <v>3000</v>
      </c>
      <c r="J54" s="44">
        <v>2500</v>
      </c>
      <c r="K54" s="44">
        <v>175.1</v>
      </c>
      <c r="L54" s="44">
        <v>1608</v>
      </c>
      <c r="M54" s="74">
        <f t="shared" si="1"/>
        <v>14.277555682467161</v>
      </c>
      <c r="N54" s="74">
        <f t="shared" si="2"/>
        <v>1.5547263681592041</v>
      </c>
      <c r="O54" s="74">
        <f t="shared" si="3"/>
        <v>22.197692292392976</v>
      </c>
      <c r="P54" s="35" t="s">
        <v>182</v>
      </c>
      <c r="Q54" s="25"/>
    </row>
    <row r="55" spans="1:18" s="3" customFormat="1" x14ac:dyDescent="0.45">
      <c r="A55" s="64"/>
      <c r="B55" s="31" t="s">
        <v>183</v>
      </c>
      <c r="C55" s="59" t="s">
        <v>139</v>
      </c>
      <c r="D55" s="32">
        <v>8566</v>
      </c>
      <c r="E55" s="32" t="s">
        <v>47</v>
      </c>
      <c r="F55" s="32" t="s">
        <v>6</v>
      </c>
      <c r="G55" s="43">
        <f t="shared" si="0"/>
        <v>2.5714285714285714E-2</v>
      </c>
      <c r="H55" s="44">
        <v>90</v>
      </c>
      <c r="I55" s="44">
        <f>J55+700</f>
        <v>4200</v>
      </c>
      <c r="J55" s="44">
        <v>3500</v>
      </c>
      <c r="K55" s="44">
        <v>389.3</v>
      </c>
      <c r="L55" s="44">
        <v>5685</v>
      </c>
      <c r="M55" s="74">
        <f t="shared" si="1"/>
        <v>8.9904957616234267</v>
      </c>
      <c r="N55" s="74">
        <f t="shared" si="2"/>
        <v>0.61565523306948111</v>
      </c>
      <c r="O55" s="74">
        <f t="shared" si="3"/>
        <v>5.5350457635324526</v>
      </c>
      <c r="P55" s="51" t="s">
        <v>155</v>
      </c>
      <c r="Q55" s="25"/>
    </row>
    <row r="56" spans="1:18" s="3" customFormat="1" x14ac:dyDescent="0.45">
      <c r="A56" s="64"/>
      <c r="B56" s="31" t="s">
        <v>183</v>
      </c>
      <c r="C56" s="58"/>
      <c r="D56" s="32">
        <v>8593</v>
      </c>
      <c r="E56" s="32" t="s">
        <v>48</v>
      </c>
      <c r="F56" s="32" t="s">
        <v>6</v>
      </c>
      <c r="G56" s="43">
        <f t="shared" si="0"/>
        <v>4.0322580645161289E-2</v>
      </c>
      <c r="H56" s="44">
        <v>25</v>
      </c>
      <c r="I56" s="44">
        <f>J56+100</f>
        <v>720</v>
      </c>
      <c r="J56" s="44">
        <v>620</v>
      </c>
      <c r="K56" s="44">
        <v>78.599999999999994</v>
      </c>
      <c r="L56" s="44">
        <v>840.5</v>
      </c>
      <c r="M56" s="74">
        <f t="shared" si="1"/>
        <v>7.8880407124681939</v>
      </c>
      <c r="N56" s="74">
        <f t="shared" si="2"/>
        <v>0.73765615704937537</v>
      </c>
      <c r="O56" s="74">
        <f t="shared" si="3"/>
        <v>5.8186617986083045</v>
      </c>
      <c r="P56" s="35" t="s">
        <v>156</v>
      </c>
      <c r="Q56" s="25"/>
    </row>
    <row r="57" spans="1:18" s="3" customFormat="1" x14ac:dyDescent="0.45">
      <c r="A57" s="63"/>
      <c r="B57" s="32" t="s">
        <v>110</v>
      </c>
      <c r="C57" s="58"/>
      <c r="D57" s="32">
        <v>8591</v>
      </c>
      <c r="E57" s="32" t="s">
        <v>15</v>
      </c>
      <c r="F57" s="32" t="s">
        <v>6</v>
      </c>
      <c r="G57" s="43">
        <f t="shared" si="0"/>
        <v>3.5348837209302326E-2</v>
      </c>
      <c r="H57" s="44">
        <v>76</v>
      </c>
      <c r="I57" s="44">
        <f>J57+500</f>
        <v>2650</v>
      </c>
      <c r="J57" s="44">
        <v>2150</v>
      </c>
      <c r="K57" s="44">
        <v>261.39999999999998</v>
      </c>
      <c r="L57" s="44">
        <v>2252</v>
      </c>
      <c r="M57" s="74">
        <f t="shared" si="1"/>
        <v>8.2249426166794191</v>
      </c>
      <c r="N57" s="74">
        <f t="shared" si="2"/>
        <v>0.95470692717584371</v>
      </c>
      <c r="O57" s="74">
        <f t="shared" si="3"/>
        <v>7.8524096917676518</v>
      </c>
      <c r="P57" s="46" t="s">
        <v>111</v>
      </c>
      <c r="Q57" s="6"/>
    </row>
    <row r="58" spans="1:18" s="3" customFormat="1" x14ac:dyDescent="0.45">
      <c r="A58" s="63"/>
      <c r="B58" s="33" t="s">
        <v>86</v>
      </c>
      <c r="C58" s="60"/>
      <c r="D58" s="33">
        <v>8570</v>
      </c>
      <c r="E58" s="33" t="s">
        <v>64</v>
      </c>
      <c r="F58" s="34" t="s">
        <v>6</v>
      </c>
      <c r="G58" s="47">
        <f t="shared" si="0"/>
        <v>3.5051546391752578E-2</v>
      </c>
      <c r="H58" s="48">
        <v>68</v>
      </c>
      <c r="I58" s="48">
        <f>J58+400</f>
        <v>2340</v>
      </c>
      <c r="J58" s="48">
        <v>1940</v>
      </c>
      <c r="K58" s="48">
        <v>176.1</v>
      </c>
      <c r="L58" s="48">
        <v>1748</v>
      </c>
      <c r="M58" s="72">
        <f t="shared" si="1"/>
        <v>11.016467915956843</v>
      </c>
      <c r="N58" s="72">
        <f t="shared" si="2"/>
        <v>1.1098398169336385</v>
      </c>
      <c r="O58" s="72">
        <f t="shared" si="3"/>
        <v>12.226514735100846</v>
      </c>
      <c r="P58" s="46" t="s">
        <v>157</v>
      </c>
      <c r="Q58" s="6"/>
    </row>
    <row r="59" spans="1:18" s="3" customFormat="1" x14ac:dyDescent="0.45">
      <c r="A59" s="63"/>
      <c r="B59" s="32" t="s">
        <v>86</v>
      </c>
      <c r="C59" s="59" t="s">
        <v>53</v>
      </c>
      <c r="D59" s="32">
        <v>8078</v>
      </c>
      <c r="E59" s="32" t="s">
        <v>54</v>
      </c>
      <c r="F59" s="32" t="s">
        <v>6</v>
      </c>
      <c r="G59" s="43">
        <f t="shared" si="0"/>
        <v>4.5454545454545456E-2</v>
      </c>
      <c r="H59" s="44">
        <v>150</v>
      </c>
      <c r="I59" s="44">
        <f>J59+700</f>
        <v>4000</v>
      </c>
      <c r="J59" s="44">
        <v>3300</v>
      </c>
      <c r="K59" s="44">
        <v>472.5</v>
      </c>
      <c r="L59" s="44">
        <v>4610</v>
      </c>
      <c r="M59" s="74">
        <f t="shared" si="1"/>
        <v>6.9841269841269842</v>
      </c>
      <c r="N59" s="74">
        <f t="shared" si="2"/>
        <v>0.71583514099783085</v>
      </c>
      <c r="O59" s="74">
        <f t="shared" si="3"/>
        <v>4.9994835244292952</v>
      </c>
      <c r="P59" s="51" t="s">
        <v>104</v>
      </c>
      <c r="Q59" s="25"/>
    </row>
    <row r="60" spans="1:18" s="3" customFormat="1" x14ac:dyDescent="0.45">
      <c r="A60" s="64"/>
      <c r="B60" s="30" t="s">
        <v>183</v>
      </c>
      <c r="C60" s="58"/>
      <c r="D60" s="34">
        <v>7433</v>
      </c>
      <c r="E60" s="34" t="s">
        <v>55</v>
      </c>
      <c r="F60" s="34" t="s">
        <v>8</v>
      </c>
      <c r="G60" s="45">
        <f t="shared" si="0"/>
        <v>0.04</v>
      </c>
      <c r="H60" s="46">
        <v>50</v>
      </c>
      <c r="I60" s="46">
        <f>J60+300</f>
        <v>1550</v>
      </c>
      <c r="J60" s="46">
        <v>1250</v>
      </c>
      <c r="K60" s="46">
        <v>126.5</v>
      </c>
      <c r="L60" s="46">
        <v>2624</v>
      </c>
      <c r="M60" s="72">
        <f t="shared" si="1"/>
        <v>9.8814229249011856</v>
      </c>
      <c r="N60" s="72">
        <f t="shared" si="2"/>
        <v>0.4763719512195122</v>
      </c>
      <c r="O60" s="72">
        <f t="shared" si="3"/>
        <v>4.7072327195603973</v>
      </c>
      <c r="P60" s="46" t="s">
        <v>106</v>
      </c>
      <c r="Q60" s="6"/>
      <c r="R60" s="6"/>
    </row>
    <row r="61" spans="1:18" s="3" customFormat="1" x14ac:dyDescent="0.45">
      <c r="A61" s="63"/>
      <c r="B61" s="32" t="s">
        <v>86</v>
      </c>
      <c r="C61" s="60"/>
      <c r="D61" s="32">
        <v>8058</v>
      </c>
      <c r="E61" s="32" t="s">
        <v>105</v>
      </c>
      <c r="F61" s="32" t="s">
        <v>6</v>
      </c>
      <c r="G61" s="43">
        <f t="shared" si="0"/>
        <v>4.0322580645161289E-2</v>
      </c>
      <c r="H61" s="44">
        <v>125</v>
      </c>
      <c r="I61" s="44">
        <f>J61+700</f>
        <v>3800</v>
      </c>
      <c r="J61" s="44">
        <v>3100</v>
      </c>
      <c r="K61" s="44">
        <v>391.5</v>
      </c>
      <c r="L61" s="44">
        <v>3541</v>
      </c>
      <c r="M61" s="74">
        <f t="shared" si="1"/>
        <v>7.9182630906768834</v>
      </c>
      <c r="N61" s="74">
        <f t="shared" si="2"/>
        <v>0.87545890991245412</v>
      </c>
      <c r="O61" s="74">
        <f t="shared" si="3"/>
        <v>6.9321139737640038</v>
      </c>
      <c r="P61" s="46" t="s">
        <v>158</v>
      </c>
      <c r="Q61" s="6"/>
      <c r="R61" s="6"/>
    </row>
    <row r="62" spans="1:18" s="3" customFormat="1" x14ac:dyDescent="0.45">
      <c r="A62" s="63"/>
      <c r="B62" s="32" t="s">
        <v>86</v>
      </c>
      <c r="C62" s="34" t="s">
        <v>56</v>
      </c>
      <c r="D62" s="32">
        <v>7523</v>
      </c>
      <c r="E62" s="32" t="s">
        <v>57</v>
      </c>
      <c r="F62" s="32" t="s">
        <v>8</v>
      </c>
      <c r="G62" s="43">
        <f t="shared" si="0"/>
        <v>0.04</v>
      </c>
      <c r="H62" s="44">
        <v>30</v>
      </c>
      <c r="I62" s="44">
        <f>J62+100</f>
        <v>850</v>
      </c>
      <c r="J62" s="44">
        <v>750</v>
      </c>
      <c r="K62" s="44">
        <v>77.400000000000006</v>
      </c>
      <c r="L62" s="44">
        <v>1097</v>
      </c>
      <c r="M62" s="74">
        <f t="shared" si="1"/>
        <v>9.6899224806201545</v>
      </c>
      <c r="N62" s="74">
        <f t="shared" si="2"/>
        <v>0.68368277119416587</v>
      </c>
      <c r="O62" s="74">
        <f t="shared" si="3"/>
        <v>6.6248330542070333</v>
      </c>
      <c r="P62" s="46" t="s">
        <v>159</v>
      </c>
      <c r="Q62" s="6"/>
      <c r="R62" s="6"/>
    </row>
    <row r="63" spans="1:18" s="3" customFormat="1" x14ac:dyDescent="0.45">
      <c r="A63" s="63"/>
      <c r="B63" s="31" t="s">
        <v>184</v>
      </c>
      <c r="C63" s="59" t="s">
        <v>142</v>
      </c>
      <c r="D63" s="32">
        <v>8349</v>
      </c>
      <c r="E63" s="32" t="s">
        <v>58</v>
      </c>
      <c r="F63" s="32" t="s">
        <v>6</v>
      </c>
      <c r="G63" s="43">
        <f t="shared" si="0"/>
        <v>0.04</v>
      </c>
      <c r="H63" s="44">
        <v>50</v>
      </c>
      <c r="I63" s="44">
        <f>J63+300</f>
        <v>1550</v>
      </c>
      <c r="J63" s="44">
        <v>1250</v>
      </c>
      <c r="K63" s="44">
        <v>95</v>
      </c>
      <c r="L63" s="44">
        <v>3079</v>
      </c>
      <c r="M63" s="74">
        <f t="shared" si="1"/>
        <v>13.157894736842104</v>
      </c>
      <c r="N63" s="74">
        <f t="shared" si="2"/>
        <v>0.40597596622279963</v>
      </c>
      <c r="O63" s="74">
        <f t="shared" si="3"/>
        <v>5.3417890292473631</v>
      </c>
      <c r="P63" s="62" t="s">
        <v>160</v>
      </c>
      <c r="Q63" s="6"/>
    </row>
    <row r="64" spans="1:18" s="3" customFormat="1" x14ac:dyDescent="0.45">
      <c r="A64" s="63"/>
      <c r="B64" s="31" t="s">
        <v>184</v>
      </c>
      <c r="C64" s="58"/>
      <c r="D64" s="32">
        <v>8542</v>
      </c>
      <c r="E64" s="32" t="s">
        <v>59</v>
      </c>
      <c r="F64" s="32" t="s">
        <v>6</v>
      </c>
      <c r="G64" s="43">
        <f t="shared" si="0"/>
        <v>0.04</v>
      </c>
      <c r="H64" s="44">
        <v>50</v>
      </c>
      <c r="I64" s="44">
        <f>J64+300</f>
        <v>1550</v>
      </c>
      <c r="J64" s="44">
        <v>1250</v>
      </c>
      <c r="K64" s="44">
        <v>113.1</v>
      </c>
      <c r="L64" s="44">
        <v>3758</v>
      </c>
      <c r="M64" s="74">
        <f t="shared" si="1"/>
        <v>11.052166224580018</v>
      </c>
      <c r="N64" s="74">
        <f t="shared" si="2"/>
        <v>0.33262373602980311</v>
      </c>
      <c r="O64" s="74">
        <f t="shared" si="3"/>
        <v>3.6762128208422098</v>
      </c>
      <c r="P64" s="62" t="s">
        <v>160</v>
      </c>
      <c r="Q64" s="6"/>
    </row>
    <row r="65" spans="1:17" s="3" customFormat="1" x14ac:dyDescent="0.45">
      <c r="A65" s="63"/>
      <c r="B65" s="30" t="s">
        <v>183</v>
      </c>
      <c r="C65" s="60"/>
      <c r="D65" s="34">
        <v>8316</v>
      </c>
      <c r="E65" s="34" t="s">
        <v>60</v>
      </c>
      <c r="F65" s="34" t="s">
        <v>6</v>
      </c>
      <c r="G65" s="45">
        <f t="shared" si="0"/>
        <v>0.04</v>
      </c>
      <c r="H65" s="46">
        <v>180</v>
      </c>
      <c r="I65" s="46">
        <f>J65+700</f>
        <v>5200</v>
      </c>
      <c r="J65" s="46">
        <v>4500</v>
      </c>
      <c r="K65" s="46">
        <v>510.9</v>
      </c>
      <c r="L65" s="46">
        <v>7739</v>
      </c>
      <c r="M65" s="72">
        <f t="shared" si="1"/>
        <v>8.8079859072225481</v>
      </c>
      <c r="N65" s="72">
        <f t="shared" si="2"/>
        <v>0.58147047422147569</v>
      </c>
      <c r="O65" s="72">
        <f t="shared" si="3"/>
        <v>5.1215837424087702</v>
      </c>
      <c r="P65" s="46" t="s">
        <v>107</v>
      </c>
      <c r="Q65" s="6"/>
    </row>
    <row r="66" spans="1:17" s="3" customFormat="1" x14ac:dyDescent="0.45">
      <c r="A66" s="63"/>
      <c r="B66" s="30" t="s">
        <v>183</v>
      </c>
      <c r="C66" s="59" t="s">
        <v>61</v>
      </c>
      <c r="D66" s="34">
        <v>8725</v>
      </c>
      <c r="E66" s="34" t="s">
        <v>62</v>
      </c>
      <c r="F66" s="34" t="s">
        <v>6</v>
      </c>
      <c r="G66" s="45">
        <f t="shared" si="0"/>
        <v>0.04</v>
      </c>
      <c r="H66" s="46">
        <v>150</v>
      </c>
      <c r="I66" s="46">
        <f>J66+700</f>
        <v>4450</v>
      </c>
      <c r="J66" s="46">
        <v>3750</v>
      </c>
      <c r="K66" s="46">
        <v>347.9</v>
      </c>
      <c r="L66" s="46">
        <v>4790</v>
      </c>
      <c r="M66" s="72">
        <f t="shared" si="1"/>
        <v>10.778959471112389</v>
      </c>
      <c r="N66" s="72">
        <f t="shared" si="2"/>
        <v>0.78288100208768263</v>
      </c>
      <c r="O66" s="72">
        <f t="shared" si="3"/>
        <v>8.4386425922069837</v>
      </c>
      <c r="P66" s="46" t="s">
        <v>108</v>
      </c>
      <c r="Q66" s="6"/>
    </row>
    <row r="67" spans="1:17" s="3" customFormat="1" x14ac:dyDescent="0.45">
      <c r="A67" s="64"/>
      <c r="B67" s="32" t="s">
        <v>109</v>
      </c>
      <c r="C67" s="60"/>
      <c r="D67" s="32">
        <v>8766</v>
      </c>
      <c r="E67" s="32" t="s">
        <v>63</v>
      </c>
      <c r="F67" s="32" t="s">
        <v>6</v>
      </c>
      <c r="G67" s="43">
        <f t="shared" si="0"/>
        <v>3.5185185185185187E-2</v>
      </c>
      <c r="H67" s="44">
        <v>190</v>
      </c>
      <c r="I67" s="44">
        <f>J67+1000</f>
        <v>6400</v>
      </c>
      <c r="J67" s="44">
        <v>5400</v>
      </c>
      <c r="K67" s="44">
        <v>462.5</v>
      </c>
      <c r="L67" s="44">
        <v>5182</v>
      </c>
      <c r="M67" s="74">
        <f t="shared" si="1"/>
        <v>11.675675675675675</v>
      </c>
      <c r="N67" s="74">
        <f t="shared" si="2"/>
        <v>1.0420686993438826</v>
      </c>
      <c r="O67" s="74">
        <f t="shared" si="3"/>
        <v>12.166856165312359</v>
      </c>
      <c r="P67" s="46" t="s">
        <v>161</v>
      </c>
      <c r="Q67" s="6"/>
    </row>
    <row r="68" spans="1:17" s="3" customFormat="1" x14ac:dyDescent="0.45">
      <c r="A68" s="63"/>
      <c r="B68" s="34" t="s">
        <v>86</v>
      </c>
      <c r="C68" s="59" t="s">
        <v>67</v>
      </c>
      <c r="D68" s="34">
        <v>3242</v>
      </c>
      <c r="E68" s="34" t="s">
        <v>65</v>
      </c>
      <c r="F68" s="34" t="s">
        <v>8</v>
      </c>
      <c r="G68" s="45">
        <f t="shared" si="0"/>
        <v>4.4999999999999998E-2</v>
      </c>
      <c r="H68" s="46">
        <v>18</v>
      </c>
      <c r="I68" s="46">
        <f>J68+80</f>
        <v>480</v>
      </c>
      <c r="J68" s="46">
        <v>400</v>
      </c>
      <c r="K68" s="46">
        <v>57.6</v>
      </c>
      <c r="L68" s="46">
        <v>332.2</v>
      </c>
      <c r="M68" s="72">
        <f t="shared" si="1"/>
        <v>6.9444444444444446</v>
      </c>
      <c r="N68" s="72">
        <f t="shared" si="2"/>
        <v>1.2040939193257074</v>
      </c>
      <c r="O68" s="72">
        <f t="shared" si="3"/>
        <v>8.3617633286507456</v>
      </c>
      <c r="P68" s="46" t="s">
        <v>162</v>
      </c>
      <c r="Q68" s="6"/>
    </row>
    <row r="69" spans="1:17" s="3" customFormat="1" x14ac:dyDescent="0.45">
      <c r="A69" s="63"/>
      <c r="B69" s="31" t="s">
        <v>183</v>
      </c>
      <c r="C69" s="60"/>
      <c r="D69" s="32">
        <v>8887</v>
      </c>
      <c r="E69" s="32" t="s">
        <v>66</v>
      </c>
      <c r="F69" s="32" t="s">
        <v>8</v>
      </c>
      <c r="G69" s="43">
        <f t="shared" si="0"/>
        <v>4.2105263157894736E-2</v>
      </c>
      <c r="H69" s="44">
        <v>40</v>
      </c>
      <c r="I69" s="44">
        <f>J69+150</f>
        <v>1100</v>
      </c>
      <c r="J69" s="44">
        <v>950</v>
      </c>
      <c r="K69" s="44">
        <v>73.8</v>
      </c>
      <c r="L69" s="44">
        <v>999.5</v>
      </c>
      <c r="M69" s="74">
        <f t="shared" si="1"/>
        <v>12.872628726287264</v>
      </c>
      <c r="N69" s="74">
        <f t="shared" si="2"/>
        <v>0.95047523761880937</v>
      </c>
      <c r="O69" s="74">
        <f t="shared" si="3"/>
        <v>12.235114847396598</v>
      </c>
      <c r="P69" s="46" t="s">
        <v>112</v>
      </c>
      <c r="Q69" s="6"/>
    </row>
    <row r="70" spans="1:17" s="3" customFormat="1" x14ac:dyDescent="0.45">
      <c r="A70" s="63"/>
      <c r="B70" s="30" t="s">
        <v>183</v>
      </c>
      <c r="C70" s="58"/>
      <c r="D70" s="34">
        <v>8890</v>
      </c>
      <c r="E70" s="34" t="s">
        <v>68</v>
      </c>
      <c r="F70" s="34" t="s">
        <v>8</v>
      </c>
      <c r="G70" s="45">
        <f t="shared" si="0"/>
        <v>4.0909090909090909E-2</v>
      </c>
      <c r="H70" s="46">
        <v>45</v>
      </c>
      <c r="I70" s="46">
        <f>J70+300</f>
        <v>1400</v>
      </c>
      <c r="J70" s="46">
        <v>1100</v>
      </c>
      <c r="K70" s="46">
        <v>199.3</v>
      </c>
      <c r="L70" s="46">
        <v>1094</v>
      </c>
      <c r="M70" s="72">
        <f t="shared" si="1"/>
        <v>5.5193176116407425</v>
      </c>
      <c r="N70" s="72">
        <f t="shared" si="2"/>
        <v>1.0054844606946984</v>
      </c>
      <c r="O70" s="72">
        <f t="shared" si="3"/>
        <v>5.5495880921433427</v>
      </c>
      <c r="P70" s="46" t="s">
        <v>163</v>
      </c>
      <c r="Q70" s="6"/>
    </row>
    <row r="71" spans="1:17" s="3" customFormat="1" x14ac:dyDescent="0.45">
      <c r="A71" s="63"/>
      <c r="B71" s="32" t="s">
        <v>86</v>
      </c>
      <c r="C71" s="58"/>
      <c r="D71" s="32">
        <v>8935</v>
      </c>
      <c r="E71" s="32" t="s">
        <v>69</v>
      </c>
      <c r="F71" s="32" t="s">
        <v>6</v>
      </c>
      <c r="G71" s="43">
        <f t="shared" si="0"/>
        <v>3.5200000000000002E-2</v>
      </c>
      <c r="H71" s="44">
        <v>44</v>
      </c>
      <c r="I71" s="44">
        <f>J71+300</f>
        <v>1550</v>
      </c>
      <c r="J71" s="44">
        <v>1250</v>
      </c>
      <c r="K71" s="44">
        <v>214.2</v>
      </c>
      <c r="L71" s="44">
        <v>1411</v>
      </c>
      <c r="M71" s="74">
        <f t="shared" si="1"/>
        <v>5.8356676003734833</v>
      </c>
      <c r="N71" s="74">
        <f t="shared" si="2"/>
        <v>0.88589652728561308</v>
      </c>
      <c r="O71" s="74">
        <f t="shared" si="3"/>
        <v>5.1697976615640355</v>
      </c>
      <c r="P71" s="46" t="s">
        <v>113</v>
      </c>
      <c r="Q71" s="6"/>
    </row>
    <row r="72" spans="1:17" s="3" customFormat="1" x14ac:dyDescent="0.45">
      <c r="A72" s="63"/>
      <c r="B72" s="32" t="s">
        <v>110</v>
      </c>
      <c r="C72" s="58"/>
      <c r="D72" s="32">
        <v>3254</v>
      </c>
      <c r="E72" s="32" t="s">
        <v>70</v>
      </c>
      <c r="F72" s="32" t="s">
        <v>6</v>
      </c>
      <c r="G72" s="43">
        <f t="shared" si="0"/>
        <v>2.0799999999999999E-2</v>
      </c>
      <c r="H72" s="44">
        <v>52</v>
      </c>
      <c r="I72" s="44">
        <f>J72+500</f>
        <v>3000</v>
      </c>
      <c r="J72" s="44">
        <v>2500</v>
      </c>
      <c r="K72" s="44">
        <v>347.4</v>
      </c>
      <c r="L72" s="44">
        <v>1624</v>
      </c>
      <c r="M72" s="74">
        <f t="shared" si="1"/>
        <v>7.1963154864709278</v>
      </c>
      <c r="N72" s="74">
        <f t="shared" si="2"/>
        <v>1.5394088669950738</v>
      </c>
      <c r="O72" s="74">
        <f t="shared" si="3"/>
        <v>11.078071869567314</v>
      </c>
      <c r="P72" s="62" t="s">
        <v>164</v>
      </c>
      <c r="Q72" s="6"/>
    </row>
    <row r="73" spans="1:17" s="3" customFormat="1" x14ac:dyDescent="0.45">
      <c r="A73" s="63"/>
      <c r="B73" s="34" t="s">
        <v>86</v>
      </c>
      <c r="C73" s="58"/>
      <c r="D73" s="32">
        <v>8909</v>
      </c>
      <c r="E73" s="32" t="s">
        <v>114</v>
      </c>
      <c r="F73" s="32" t="s">
        <v>8</v>
      </c>
      <c r="G73" s="43">
        <f t="shared" si="0"/>
        <v>2.5161290322580646E-2</v>
      </c>
      <c r="H73" s="44">
        <v>39</v>
      </c>
      <c r="I73" s="44">
        <f>J73+400</f>
        <v>1950</v>
      </c>
      <c r="J73" s="44">
        <v>1550</v>
      </c>
      <c r="K73" s="44">
        <v>181.2</v>
      </c>
      <c r="L73" s="44">
        <v>1048</v>
      </c>
      <c r="M73" s="74">
        <f t="shared" si="1"/>
        <v>8.5540838852097139</v>
      </c>
      <c r="N73" s="74">
        <f t="shared" si="2"/>
        <v>1.4790076335877862</v>
      </c>
      <c r="O73" s="74">
        <f t="shared" si="3"/>
        <v>12.651555364575435</v>
      </c>
      <c r="P73" s="46" t="s">
        <v>115</v>
      </c>
      <c r="Q73" s="6"/>
    </row>
    <row r="74" spans="1:17" s="3" customFormat="1" x14ac:dyDescent="0.45">
      <c r="A74" s="63"/>
      <c r="B74" s="32" t="s">
        <v>116</v>
      </c>
      <c r="C74" s="60"/>
      <c r="D74" s="32">
        <v>3288</v>
      </c>
      <c r="E74" s="32" t="s">
        <v>73</v>
      </c>
      <c r="F74" s="32" t="s">
        <v>6</v>
      </c>
      <c r="G74" s="43">
        <f t="shared" si="0"/>
        <v>0.03</v>
      </c>
      <c r="H74" s="44">
        <v>126</v>
      </c>
      <c r="I74" s="44">
        <f>J74+700</f>
        <v>4900</v>
      </c>
      <c r="J74" s="44">
        <v>4200</v>
      </c>
      <c r="K74" s="44">
        <v>691.3</v>
      </c>
      <c r="L74" s="44">
        <v>2243</v>
      </c>
      <c r="M74" s="74">
        <f t="shared" si="1"/>
        <v>6.0755099088673514</v>
      </c>
      <c r="N74" s="74">
        <f t="shared" si="2"/>
        <v>1.8724921979491753</v>
      </c>
      <c r="O74" s="74">
        <f t="shared" si="3"/>
        <v>11.376344902917021</v>
      </c>
      <c r="P74" s="48" t="s">
        <v>165</v>
      </c>
      <c r="Q74" s="26"/>
    </row>
    <row r="75" spans="1:17" s="3" customFormat="1" x14ac:dyDescent="0.45">
      <c r="A75" s="63"/>
      <c r="B75" s="30" t="s">
        <v>183</v>
      </c>
      <c r="C75" s="34" t="s">
        <v>71</v>
      </c>
      <c r="D75" s="34">
        <v>4544</v>
      </c>
      <c r="E75" s="34" t="s">
        <v>72</v>
      </c>
      <c r="F75" s="34" t="s">
        <v>6</v>
      </c>
      <c r="G75" s="45">
        <f t="shared" si="0"/>
        <v>4.5138888888888888E-2</v>
      </c>
      <c r="H75" s="46">
        <v>130</v>
      </c>
      <c r="I75" s="46">
        <f>J75+500</f>
        <v>3380</v>
      </c>
      <c r="J75" s="46">
        <v>2880</v>
      </c>
      <c r="K75" s="46">
        <v>131.6</v>
      </c>
      <c r="L75" s="46">
        <v>1928</v>
      </c>
      <c r="M75" s="72">
        <f t="shared" si="1"/>
        <v>21.884498480243163</v>
      </c>
      <c r="N75" s="72">
        <f t="shared" si="2"/>
        <v>1.4937759336099585</v>
      </c>
      <c r="O75" s="72">
        <f t="shared" si="3"/>
        <v>32.690537148910948</v>
      </c>
      <c r="P75" s="46" t="s">
        <v>166</v>
      </c>
      <c r="Q75" s="6"/>
    </row>
    <row r="76" spans="1:17" s="3" customFormat="1" x14ac:dyDescent="0.45">
      <c r="E76" s="5"/>
      <c r="F76" s="5"/>
      <c r="G76" s="6"/>
      <c r="H76" s="66" t="s">
        <v>173</v>
      </c>
      <c r="I76" s="6">
        <f>SUM(I26:I75)</f>
        <v>161515</v>
      </c>
      <c r="J76" s="6">
        <f>SUM(J26:J75)</f>
        <v>133475</v>
      </c>
      <c r="K76" s="6"/>
      <c r="L76" s="6"/>
      <c r="M76" s="73"/>
      <c r="N76" s="73"/>
      <c r="O76" s="73"/>
      <c r="P76" s="6"/>
    </row>
    <row r="77" spans="1:17" s="3" customFormat="1" x14ac:dyDescent="0.45">
      <c r="E77" s="5"/>
      <c r="F77" s="5"/>
      <c r="G77" s="6"/>
      <c r="H77" s="6"/>
      <c r="I77" s="6"/>
      <c r="J77" s="6"/>
      <c r="K77" s="6"/>
      <c r="L77" s="6"/>
      <c r="M77" s="73"/>
      <c r="N77" s="73"/>
      <c r="O77" s="73"/>
      <c r="P77" s="6"/>
    </row>
    <row r="78" spans="1:17" s="3" customFormat="1" x14ac:dyDescent="0.45">
      <c r="E78" s="5"/>
      <c r="F78" s="5"/>
      <c r="G78" s="6"/>
      <c r="H78" s="6"/>
      <c r="I78" s="6"/>
      <c r="J78" s="6"/>
      <c r="K78" s="6"/>
      <c r="L78" s="6"/>
      <c r="M78" s="73"/>
      <c r="N78" s="73"/>
      <c r="O78" s="73"/>
      <c r="P78" s="6"/>
    </row>
    <row r="79" spans="1:17" s="3" customFormat="1" x14ac:dyDescent="0.45">
      <c r="E79" s="5"/>
      <c r="F79" s="5"/>
      <c r="G79" s="6"/>
      <c r="H79" s="6"/>
      <c r="I79" s="6"/>
      <c r="J79" s="6"/>
      <c r="K79" s="6"/>
      <c r="L79" s="6"/>
      <c r="M79" s="73"/>
      <c r="N79" s="73"/>
      <c r="O79" s="73"/>
      <c r="P79" s="6"/>
    </row>
    <row r="80" spans="1:17" s="3" customFormat="1" x14ac:dyDescent="0.45">
      <c r="C80" s="3" t="s">
        <v>169</v>
      </c>
      <c r="E80" s="5"/>
      <c r="F80" s="5"/>
      <c r="G80" s="6"/>
      <c r="H80" s="6"/>
      <c r="I80" s="6"/>
      <c r="J80" s="6"/>
      <c r="K80" s="6"/>
      <c r="L80" s="6"/>
      <c r="M80" s="73"/>
      <c r="N80" s="73"/>
      <c r="O80" s="73"/>
      <c r="P80" s="6"/>
    </row>
    <row r="81" spans="3:16" s="3" customFormat="1" x14ac:dyDescent="0.45">
      <c r="C81" s="3" t="s">
        <v>168</v>
      </c>
      <c r="E81" s="5"/>
      <c r="F81" s="5"/>
      <c r="G81" s="6"/>
      <c r="H81" s="6"/>
      <c r="I81" s="6"/>
      <c r="J81" s="6"/>
      <c r="K81" s="6"/>
      <c r="L81" s="6"/>
      <c r="M81" s="73"/>
      <c r="N81" s="73"/>
      <c r="O81" s="73"/>
      <c r="P81" s="6"/>
    </row>
    <row r="82" spans="3:16" s="3" customFormat="1" x14ac:dyDescent="0.45">
      <c r="E82" s="5"/>
      <c r="F82" s="5"/>
      <c r="G82" s="6"/>
      <c r="H82" s="6"/>
      <c r="I82" s="6"/>
      <c r="J82" s="6"/>
      <c r="K82" s="6"/>
      <c r="L82" s="6"/>
      <c r="M82" s="73"/>
      <c r="N82" s="73"/>
      <c r="O82" s="73"/>
      <c r="P82" s="6"/>
    </row>
    <row r="83" spans="3:16" s="3" customFormat="1" x14ac:dyDescent="0.45">
      <c r="E83" s="5"/>
      <c r="F83" s="5"/>
      <c r="G83" s="6"/>
      <c r="H83" s="6"/>
      <c r="I83" s="6"/>
      <c r="J83" s="6"/>
      <c r="K83" s="6"/>
      <c r="L83" s="6"/>
      <c r="M83" s="73"/>
      <c r="N83" s="73"/>
      <c r="O83" s="73"/>
      <c r="P83" s="6"/>
    </row>
    <row r="84" spans="3:16" s="3" customFormat="1" x14ac:dyDescent="0.45">
      <c r="E84" s="5"/>
      <c r="F84" s="5"/>
      <c r="G84" s="6"/>
      <c r="H84" s="6"/>
      <c r="I84" s="6"/>
      <c r="J84" s="6"/>
      <c r="K84" s="6"/>
      <c r="L84" s="6"/>
      <c r="M84" s="73"/>
      <c r="N84" s="73"/>
      <c r="O84" s="73"/>
      <c r="P84" s="6"/>
    </row>
    <row r="85" spans="3:16" s="3" customFormat="1" x14ac:dyDescent="0.45">
      <c r="E85" s="5"/>
      <c r="F85" s="5"/>
      <c r="G85" s="6"/>
      <c r="H85" s="6"/>
      <c r="I85" s="6"/>
      <c r="J85" s="6"/>
      <c r="K85" s="6"/>
      <c r="L85" s="6"/>
      <c r="M85" s="73"/>
      <c r="N85" s="73"/>
      <c r="O85" s="73"/>
      <c r="P85" s="6"/>
    </row>
    <row r="86" spans="3:16" s="3" customFormat="1" x14ac:dyDescent="0.45">
      <c r="E86" s="5"/>
      <c r="F86" s="5"/>
      <c r="G86" s="6"/>
      <c r="H86" s="6"/>
      <c r="I86" s="6"/>
      <c r="J86" s="6"/>
      <c r="K86" s="6"/>
      <c r="L86" s="6"/>
      <c r="M86" s="73"/>
      <c r="N86" s="73"/>
      <c r="O86" s="73"/>
      <c r="P86" s="6"/>
    </row>
    <row r="87" spans="3:16" s="3" customFormat="1" x14ac:dyDescent="0.45">
      <c r="E87" s="5"/>
      <c r="F87" s="5"/>
      <c r="G87" s="6"/>
      <c r="H87" s="6"/>
      <c r="I87" s="6"/>
      <c r="J87" s="6"/>
      <c r="K87" s="6"/>
      <c r="L87" s="6"/>
      <c r="M87" s="73"/>
      <c r="N87" s="73"/>
      <c r="O87" s="73"/>
      <c r="P87" s="6"/>
    </row>
    <row r="88" spans="3:16" s="3" customFormat="1" x14ac:dyDescent="0.45">
      <c r="E88" s="5"/>
      <c r="F88" s="5"/>
      <c r="G88" s="6"/>
      <c r="H88" s="6"/>
      <c r="I88" s="6"/>
      <c r="J88" s="6"/>
      <c r="K88" s="6"/>
      <c r="L88" s="6"/>
      <c r="M88" s="73"/>
      <c r="N88" s="73"/>
      <c r="O88" s="73"/>
      <c r="P88" s="6"/>
    </row>
    <row r="89" spans="3:16" s="3" customFormat="1" x14ac:dyDescent="0.45">
      <c r="E89" s="5"/>
      <c r="F89" s="5"/>
      <c r="G89" s="6"/>
      <c r="H89" s="6"/>
      <c r="I89" s="6"/>
      <c r="J89" s="6"/>
      <c r="K89" s="6"/>
      <c r="L89" s="6"/>
      <c r="M89" s="73"/>
      <c r="N89" s="73"/>
      <c r="O89" s="73"/>
      <c r="P89" s="6"/>
    </row>
    <row r="90" spans="3:16" s="3" customFormat="1" x14ac:dyDescent="0.45">
      <c r="E90" s="5"/>
      <c r="F90" s="5"/>
      <c r="G90" s="6"/>
      <c r="H90" s="6"/>
      <c r="I90" s="6"/>
      <c r="J90" s="6"/>
      <c r="K90" s="6"/>
      <c r="L90" s="6"/>
      <c r="M90" s="73"/>
      <c r="N90" s="73"/>
      <c r="O90" s="73"/>
      <c r="P90" s="6"/>
    </row>
    <row r="91" spans="3:16" s="3" customFormat="1" x14ac:dyDescent="0.45">
      <c r="E91" s="5"/>
      <c r="F91" s="5"/>
      <c r="G91" s="6"/>
      <c r="H91" s="6"/>
      <c r="I91" s="6"/>
      <c r="J91" s="6"/>
      <c r="K91" s="6"/>
      <c r="L91" s="6"/>
      <c r="M91" s="73"/>
      <c r="N91" s="73"/>
      <c r="O91" s="73"/>
      <c r="P91" s="6"/>
    </row>
    <row r="92" spans="3:16" s="3" customFormat="1" x14ac:dyDescent="0.45">
      <c r="E92" s="5"/>
      <c r="F92" s="5"/>
      <c r="G92" s="6"/>
      <c r="H92" s="6"/>
      <c r="I92" s="6"/>
      <c r="J92" s="6"/>
      <c r="K92" s="6"/>
      <c r="L92" s="6"/>
      <c r="M92" s="73"/>
      <c r="N92" s="73"/>
      <c r="O92" s="73"/>
      <c r="P92" s="6"/>
    </row>
    <row r="93" spans="3:16" s="3" customFormat="1" x14ac:dyDescent="0.45">
      <c r="E93" s="5"/>
      <c r="F93" s="5"/>
      <c r="G93" s="6"/>
      <c r="H93" s="6"/>
      <c r="I93" s="6"/>
      <c r="J93" s="6"/>
      <c r="K93" s="6"/>
      <c r="L93" s="6"/>
      <c r="M93" s="73"/>
      <c r="N93" s="73"/>
      <c r="O93" s="73"/>
      <c r="P93" s="6"/>
    </row>
    <row r="94" spans="3:16" s="3" customFormat="1" x14ac:dyDescent="0.45">
      <c r="E94" s="5"/>
      <c r="F94" s="5"/>
      <c r="G94" s="6"/>
      <c r="H94" s="6"/>
      <c r="I94" s="6"/>
      <c r="J94" s="6"/>
      <c r="K94" s="6"/>
      <c r="L94" s="6"/>
      <c r="M94" s="73"/>
      <c r="N94" s="73"/>
      <c r="O94" s="73"/>
      <c r="P94" s="6"/>
    </row>
    <row r="95" spans="3:16" s="3" customFormat="1" x14ac:dyDescent="0.45">
      <c r="E95" s="5"/>
      <c r="F95" s="5"/>
      <c r="G95" s="6"/>
      <c r="H95" s="6"/>
      <c r="I95" s="6"/>
      <c r="J95" s="6"/>
      <c r="K95" s="6"/>
      <c r="L95" s="6"/>
      <c r="M95" s="73"/>
      <c r="N95" s="73"/>
      <c r="O95" s="73"/>
      <c r="P95" s="6"/>
    </row>
    <row r="96" spans="3:16" s="3" customFormat="1" x14ac:dyDescent="0.45">
      <c r="E96" s="5"/>
      <c r="F96" s="5"/>
      <c r="G96" s="6"/>
      <c r="H96" s="6"/>
      <c r="I96" s="6"/>
      <c r="J96" s="6"/>
      <c r="K96" s="6"/>
      <c r="L96" s="6"/>
      <c r="M96" s="73"/>
      <c r="N96" s="73"/>
      <c r="O96" s="73"/>
      <c r="P96" s="6"/>
    </row>
    <row r="97" spans="1:16" s="3" customFormat="1" x14ac:dyDescent="0.45">
      <c r="E97" s="5"/>
      <c r="F97" s="5"/>
      <c r="G97" s="6"/>
      <c r="H97" s="6"/>
      <c r="I97" s="6"/>
      <c r="J97" s="6"/>
      <c r="K97" s="6"/>
      <c r="L97" s="6"/>
      <c r="M97" s="73"/>
      <c r="N97" s="73"/>
      <c r="O97" s="73"/>
      <c r="P97" s="6"/>
    </row>
    <row r="98" spans="1:16" s="3" customFormat="1" x14ac:dyDescent="0.45">
      <c r="E98" s="5"/>
      <c r="F98" s="5"/>
      <c r="G98" s="6"/>
      <c r="H98" s="6"/>
      <c r="I98" s="6"/>
      <c r="J98" s="6"/>
      <c r="K98" s="6"/>
      <c r="L98" s="6"/>
      <c r="M98" s="73"/>
      <c r="N98" s="73"/>
      <c r="O98" s="73"/>
      <c r="P98" s="6"/>
    </row>
    <row r="99" spans="1:16" s="3" customFormat="1" x14ac:dyDescent="0.45">
      <c r="E99" s="5"/>
      <c r="F99" s="5"/>
      <c r="G99" s="6"/>
      <c r="H99" s="6"/>
      <c r="I99" s="6"/>
      <c r="J99" s="6"/>
      <c r="K99" s="6"/>
      <c r="L99" s="6"/>
      <c r="M99" s="73"/>
      <c r="N99" s="73"/>
      <c r="O99" s="73"/>
      <c r="P99" s="6"/>
    </row>
    <row r="100" spans="1:16" s="3" customFormat="1" x14ac:dyDescent="0.45">
      <c r="E100" s="5"/>
      <c r="F100" s="5"/>
      <c r="G100" s="6"/>
      <c r="H100" s="6"/>
      <c r="I100" s="6"/>
      <c r="J100" s="6"/>
      <c r="K100" s="6"/>
      <c r="L100" s="6"/>
      <c r="M100" s="73"/>
      <c r="N100" s="73"/>
      <c r="O100" s="73"/>
      <c r="P100" s="6"/>
    </row>
    <row r="101" spans="1:16" s="3" customFormat="1" x14ac:dyDescent="0.45">
      <c r="E101" s="5"/>
      <c r="F101" s="5"/>
      <c r="G101" s="6"/>
      <c r="H101" s="6"/>
      <c r="I101" s="6"/>
      <c r="J101" s="6"/>
      <c r="K101" s="6"/>
      <c r="L101" s="6"/>
      <c r="M101" s="73"/>
      <c r="N101" s="73"/>
      <c r="O101" s="73"/>
      <c r="P101" s="6"/>
    </row>
    <row r="102" spans="1:16" s="3" customFormat="1" x14ac:dyDescent="0.45">
      <c r="E102" s="5"/>
      <c r="F102" s="5"/>
      <c r="G102" s="6"/>
      <c r="H102" s="6"/>
      <c r="I102" s="6"/>
      <c r="J102" s="6"/>
      <c r="K102" s="6"/>
      <c r="L102" s="6"/>
      <c r="M102" s="73"/>
      <c r="N102" s="73"/>
      <c r="O102" s="73"/>
      <c r="P102" s="6"/>
    </row>
    <row r="103" spans="1:16" s="3" customFormat="1" x14ac:dyDescent="0.45">
      <c r="E103" s="5"/>
      <c r="F103" s="5"/>
      <c r="G103" s="6"/>
      <c r="H103" s="6"/>
      <c r="I103" s="6"/>
      <c r="J103" s="6"/>
      <c r="K103" s="6"/>
      <c r="L103" s="6"/>
      <c r="M103" s="73"/>
      <c r="N103" s="73"/>
      <c r="O103" s="73"/>
      <c r="P103" s="6"/>
    </row>
    <row r="104" spans="1:16" s="3" customFormat="1" x14ac:dyDescent="0.45">
      <c r="E104" s="5"/>
      <c r="F104" s="5"/>
      <c r="G104" s="6"/>
      <c r="H104" s="6"/>
      <c r="I104" s="6"/>
      <c r="J104" s="6"/>
      <c r="K104" s="6"/>
      <c r="L104" s="6"/>
      <c r="M104" s="73"/>
      <c r="N104" s="73"/>
      <c r="O104" s="73"/>
      <c r="P104" s="6"/>
    </row>
    <row r="105" spans="1:16" s="3" customFormat="1" x14ac:dyDescent="0.45">
      <c r="E105" s="5"/>
      <c r="F105" s="5"/>
      <c r="G105" s="6"/>
      <c r="H105" s="6"/>
      <c r="I105" s="6"/>
      <c r="J105" s="6"/>
      <c r="K105" s="6"/>
      <c r="L105" s="6"/>
      <c r="M105" s="73"/>
      <c r="N105" s="73"/>
      <c r="O105" s="73"/>
      <c r="P105" s="6"/>
    </row>
    <row r="106" spans="1:16" s="3" customFormat="1" x14ac:dyDescent="0.45">
      <c r="E106" s="5"/>
      <c r="F106" s="5"/>
      <c r="G106" s="6"/>
      <c r="H106" s="6"/>
      <c r="I106" s="6"/>
      <c r="J106" s="6"/>
      <c r="K106" s="6"/>
      <c r="L106" s="6"/>
      <c r="M106" s="73"/>
      <c r="N106" s="73"/>
      <c r="O106" s="73"/>
      <c r="P106" s="6"/>
    </row>
    <row r="107" spans="1:16" s="3" customFormat="1" x14ac:dyDescent="0.45">
      <c r="E107" s="5"/>
      <c r="F107" s="5"/>
      <c r="G107" s="6"/>
      <c r="H107" s="6"/>
      <c r="I107" s="6"/>
      <c r="J107" s="6"/>
      <c r="K107" s="6"/>
      <c r="L107" s="6"/>
      <c r="M107" s="73"/>
      <c r="N107" s="73"/>
      <c r="O107" s="73"/>
      <c r="P107" s="6"/>
    </row>
    <row r="108" spans="1:16" x14ac:dyDescent="0.45">
      <c r="A108" s="2"/>
      <c r="C108">
        <v>8591</v>
      </c>
      <c r="D108" t="s">
        <v>15</v>
      </c>
    </row>
  </sheetData>
  <phoneticPr fontId="3"/>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整理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2019-12-02T07:35:07Z</dcterms:created>
  <dcterms:modified xsi:type="dcterms:W3CDTF">2019-12-11T20:48:51Z</dcterms:modified>
</cp:coreProperties>
</file>